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000"/>
  </bookViews>
  <sheets>
    <sheet name="IPSARS LAMEZIA" sheetId="1" r:id="rId1"/>
  </sheet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</calcChain>
</file>

<file path=xl/sharedStrings.xml><?xml version="1.0" encoding="utf-8"?>
<sst xmlns="http://schemas.openxmlformats.org/spreadsheetml/2006/main" count="1467" uniqueCount="209">
  <si>
    <t>CZRA00303Q</t>
  </si>
  <si>
    <t>I.P.S.A.S.R. CORSO DIURNO</t>
  </si>
  <si>
    <t>LOCALITA' SAVUTANO</t>
  </si>
  <si>
    <t>LAMEZIA TERME</t>
  </si>
  <si>
    <t>CLASSE</t>
  </si>
  <si>
    <t>SEZIONE</t>
  </si>
  <si>
    <t>TIPO</t>
  </si>
  <si>
    <t>CORSO</t>
  </si>
  <si>
    <t>DISCIPLINA</t>
  </si>
  <si>
    <t>CODICE VOLUME</t>
  </si>
  <si>
    <t>AUTORI</t>
  </si>
  <si>
    <t>TITOLO</t>
  </si>
  <si>
    <t>SOTTOTITOLO</t>
  </si>
  <si>
    <t>VOL.</t>
  </si>
  <si>
    <t>EDITORE</t>
  </si>
  <si>
    <t>PREZZO</t>
  </si>
  <si>
    <t>ANNO DI PRIMA ADOZIONE</t>
  </si>
  <si>
    <t>NUOVA</t>
  </si>
  <si>
    <t>DA ACQUISTARE</t>
  </si>
  <si>
    <t>CONSIGLIATO</t>
  </si>
  <si>
    <t>C</t>
  </si>
  <si>
    <t>NO</t>
  </si>
  <si>
    <t>SERVIZI PER L'AGRICOLTURA E LO SVILUPPO RURALE</t>
  </si>
  <si>
    <t>SCIENZE MOTORIE E SPORTIVE</t>
  </si>
  <si>
    <t>BUGHETTI CRISTINA LAMBERTINI MASSIMO PAJNI PAOLA</t>
  </si>
  <si>
    <t>ATTIVAMENTE INSIEME ONLINE + EDUCAZIONI LIM+DS</t>
  </si>
  <si>
    <t xml:space="preserve"> </t>
  </si>
  <si>
    <t>U</t>
  </si>
  <si>
    <t>CLIO</t>
  </si>
  <si>
    <t>No</t>
  </si>
  <si>
    <t>Si</t>
  </si>
  <si>
    <t>CHIMICA</t>
  </si>
  <si>
    <t xml:space="preserve">AMBONI ILARIO  </t>
  </si>
  <si>
    <t>CHIMICA (LA) + QUADERNO DI LABORATORIO</t>
  </si>
  <si>
    <t>I SAPERI DA SAPERE E DA APPLICARE</t>
  </si>
  <si>
    <t>SAN MARCO</t>
  </si>
  <si>
    <t>ECOLOGIA E GEOPEDOLOGIA</t>
  </si>
  <si>
    <t>LAPADULA MAURIZIO RONZONI SEVERO SPIGAROLO ROBERTO</t>
  </si>
  <si>
    <t>LEZIONI DI ECOLOGIA E  PEDOLOGIA</t>
  </si>
  <si>
    <t>VOLUME UNICO - 2° EDIZIONE</t>
  </si>
  <si>
    <t>POSEIDONIA</t>
  </si>
  <si>
    <t>INGLESE</t>
  </si>
  <si>
    <t xml:space="preserve">RADLEY PAUL  </t>
  </si>
  <si>
    <t>NETWORK 1: MISTO STANDARD</t>
  </si>
  <si>
    <t>ST BK + SB&amp;WB + AUDIO CD + ESPANSIONE ONLINE</t>
  </si>
  <si>
    <t>OXFORD UNIVERSITY PRESS</t>
  </si>
  <si>
    <t>FISICA</t>
  </si>
  <si>
    <t xml:space="preserve">PARODI OSTILI </t>
  </si>
  <si>
    <t>FISICA UNA SCIENZA MODELLO 1 ED.INTERATTIVA</t>
  </si>
  <si>
    <t>LINX</t>
  </si>
  <si>
    <t>MATEMATICA</t>
  </si>
  <si>
    <t>CASSINA ELSA BONDONNO MARIA CASSINA ELSA</t>
  </si>
  <si>
    <t>MATEMATICA IN ESERCIZIO 1</t>
  </si>
  <si>
    <t>LIBRO CARTACEO + ITE + DIDASTORE</t>
  </si>
  <si>
    <t>PARAVIA</t>
  </si>
  <si>
    <t>STORIA</t>
  </si>
  <si>
    <t xml:space="preserve">CALVANI  </t>
  </si>
  <si>
    <t>STORIA E PROGETTO</t>
  </si>
  <si>
    <t>VOLUME 1</t>
  </si>
  <si>
    <t>A. MONDADORI SCUOLA</t>
  </si>
  <si>
    <t>ITALIANO GRAMMATICA</t>
  </si>
  <si>
    <t xml:space="preserve">VIBERTI PIER GIORGIO  </t>
  </si>
  <si>
    <t>PARLIAMOCI CHIARO + DVD</t>
  </si>
  <si>
    <t>GRAMMATICA E SCRITTURA CON PROVE INVALSI</t>
  </si>
  <si>
    <t>SEI</t>
  </si>
  <si>
    <t>ESERCITAZIONI DI AZIENDA AGRARIA</t>
  </si>
  <si>
    <t>OGGIONI S FORGIARINI M N CAMBONI L</t>
  </si>
  <si>
    <t>LABORATORI TECNOLOGICI ED ESERCITAZIONI AGRARIE</t>
  </si>
  <si>
    <t xml:space="preserve">REDA EDIZIONI </t>
  </si>
  <si>
    <t>GEOGRAFIA GENERALE ED ECONOMICA</t>
  </si>
  <si>
    <t xml:space="preserve">LUPO FULVIO  </t>
  </si>
  <si>
    <t>GEOGRAFIA GENERALE ED ECONOMICA - NUOVA EDIZIONE</t>
  </si>
  <si>
    <t>PER IL PRIMO BIENNIO DEGLI  IST. TECNICI E PROFESSIONALI</t>
  </si>
  <si>
    <t>SCIENZE DELLA TERRA</t>
  </si>
  <si>
    <t xml:space="preserve">FEDRIZZI ENZO  </t>
  </si>
  <si>
    <t>PIANETA VERDE (IL) -  LEZIONI DI SCIENZE DELLA TERRA</t>
  </si>
  <si>
    <t>VOLUME UNICO</t>
  </si>
  <si>
    <t>MINERVA ITALICA</t>
  </si>
  <si>
    <t>TECNOLOGIE INFORMATICHE</t>
  </si>
  <si>
    <t xml:space="preserve">LORENZI AGOSTINO GOVONI MASSIMO </t>
  </si>
  <si>
    <t>SMARTIC</t>
  </si>
  <si>
    <t>INFORMATICA E TECNOLOGIE DELL'INFORMAZIONE E DELLA COMUNICAZIONE</t>
  </si>
  <si>
    <t>ATLAS</t>
  </si>
  <si>
    <t>RELIGIONE</t>
  </si>
  <si>
    <t xml:space="preserve">SOLINAS LUIGI  </t>
  </si>
  <si>
    <t>ARCOBALENI + DVD - CON NULLA OSTA CEI</t>
  </si>
  <si>
    <t>DIRITTO ED ECONOMIA</t>
  </si>
  <si>
    <t xml:space="preserve">MARTIGNAGO ANNA MISTRONI ROBERTA </t>
  </si>
  <si>
    <t>REPORT</t>
  </si>
  <si>
    <t>VOLUME UNICO - 1° BN</t>
  </si>
  <si>
    <t>SCUOLA &amp; AZIENDA</t>
  </si>
  <si>
    <t>ITALIANO ANTOLOGIE</t>
  </si>
  <si>
    <t xml:space="preserve">CERRITO DANIELE MESSINEO RITA </t>
  </si>
  <si>
    <t>SOGNI A LIBRI APERTI</t>
  </si>
  <si>
    <t>NARRATIVA + EPICA, POESIE E TEATRO + RACCONTI E TESTI DELLA TAVOLA</t>
  </si>
  <si>
    <t>LE MONNIER</t>
  </si>
  <si>
    <t>D</t>
  </si>
  <si>
    <t>SERVIZI SOCIO-SANITARI ART.ODONTOTECNICO</t>
  </si>
  <si>
    <t>ANATOMIA FISIOLOGIA IGIENE</t>
  </si>
  <si>
    <t xml:space="preserve">ANNI ORAZIO  </t>
  </si>
  <si>
    <t>ANATOMIA, FISIOLOGIA E IGIENE DEL CORPO UMANO</t>
  </si>
  <si>
    <t>PER OPERATORI ODONTOTECNICI E OTTICI</t>
  </si>
  <si>
    <t>HOEPLI</t>
  </si>
  <si>
    <t>RAPPRESENTAZIONE E MODELLAZIONE ODONTOTECNICA</t>
  </si>
  <si>
    <t xml:space="preserve">FAVA NICOLETTA GALLI LUIGI </t>
  </si>
  <si>
    <t>RAPPRESENTAZIONE E MODELLAZIONE ODONTOTECNICA CONF.1 (LM)</t>
  </si>
  <si>
    <t>CONFEZIONE VOLUME 1 + TAVOLE ANATOMICHE</t>
  </si>
  <si>
    <t>LUCISANO EDITORE</t>
  </si>
  <si>
    <t>ESERCITAZIONI DI LABORATORIO DI ODONTOTECNICA</t>
  </si>
  <si>
    <t>DE BENEDETTO ANDREA BUTTIERI ALFREDO GALLI LUIGI</t>
  </si>
  <si>
    <t>LABORATORIO ODONTOTECNICO  - VOLUME 1 (LD)</t>
  </si>
  <si>
    <t>ESERCITAZIONI PRATICHE</t>
  </si>
  <si>
    <t>ATTIVAMENTE INSIEME ONLINE</t>
  </si>
  <si>
    <t>INFORMATICA</t>
  </si>
  <si>
    <t>NANNI MARTA SAVIOLI MARIO MORETTINI SIRO</t>
  </si>
  <si>
    <t>S OGGIONI M N FORGIARINI L CABONI</t>
  </si>
  <si>
    <t>LABORATORI TECNOLOGICI ED ESERCITAZIONI AGRARIE - LIBRO MISTO</t>
  </si>
  <si>
    <t xml:space="preserve">AA VV  </t>
  </si>
  <si>
    <t>SEME DELLA PAROLA (IL) N. E.  PDF</t>
  </si>
  <si>
    <t>PER I CINQUE ANNI</t>
  </si>
  <si>
    <t>PIEMME SCUOLA</t>
  </si>
  <si>
    <t>FISICA UNA SCIENZA MODELLO 2 ED.INTERATTIVA</t>
  </si>
  <si>
    <t>VOLUME 2</t>
  </si>
  <si>
    <t>BIOLOGIA</t>
  </si>
  <si>
    <t xml:space="preserve">ZANOLI STEFANO  </t>
  </si>
  <si>
    <t>BIOLOGIA. ELEMENTI E IMMAGINI</t>
  </si>
  <si>
    <t xml:space="preserve">CASSINA ELSA BONDONNO MARIA </t>
  </si>
  <si>
    <t>MATEMATICA IN ESERCIZIO 2</t>
  </si>
  <si>
    <t>NETWORK 2: MISTO STANDARD</t>
  </si>
  <si>
    <t>SB&amp;WB + AUDIO CD + ESPANSIONI ONLINE</t>
  </si>
  <si>
    <t>MANUALE DI LABORATORIO ODONTOTECNICO 2ED.</t>
  </si>
  <si>
    <t>NT</t>
  </si>
  <si>
    <t>SERVIZI PER L'AGRICOLTURA E LO SVILUPPO RURALE 3^</t>
  </si>
  <si>
    <t>LANGUAGE FOR LIFE B1+: SUPER PREMIUM</t>
  </si>
  <si>
    <t>LANGREV+SB&amp;WB&amp;EB+CD+EBK HUB+16 EREAD+1 PREL ONLINE TEST</t>
  </si>
  <si>
    <t>ECONOMIA AGRARIA E DELLO SVILUPPO TERRITORIALE</t>
  </si>
  <si>
    <t xml:space="preserve">AMICABILE STEFANO  </t>
  </si>
  <si>
    <t>PER GLI ISTITUTI PROFESSIONALI SETTORE SERVIZI PER L'AGRICOLTURA E LO SVILUP</t>
  </si>
  <si>
    <t>BIOLOGIA APPLICATA</t>
  </si>
  <si>
    <t>DELLACHA' A OLIVERO G FORGIARINI M N</t>
  </si>
  <si>
    <t>BIOLOGIA APPLICATA E BIOTECNOLOGIE AGRARIE - LIBRO DIGITALE</t>
  </si>
  <si>
    <t>GENETICA, TRASFORMAZIONI, AGROAMBIENTE</t>
  </si>
  <si>
    <t>BIOTECNOLOGIE AGRARIE</t>
  </si>
  <si>
    <t xml:space="preserve">MACHADO A.  </t>
  </si>
  <si>
    <t>TECNOLOGIE CHIMICO AGRARIE</t>
  </si>
  <si>
    <t>VOLUME + QUADERNO OPERATIVO</t>
  </si>
  <si>
    <t>AGRONOMIA GENERALE</t>
  </si>
  <si>
    <t>TEDESCHINI V FERRE' A FERRARI U</t>
  </si>
  <si>
    <t>BASI AGRONOMICHE TERRITORIALI - PRODUZIONI VEGETALI E GESTIONE DEL TERRITORIO</t>
  </si>
  <si>
    <t>PER GLI ISTITUTI SUPERIORI AGRARI</t>
  </si>
  <si>
    <t>TECNICHE DI ALLEVAMENTO VEGETALE E ANIMALE</t>
  </si>
  <si>
    <t>MENEGON G PIVOTTI F XICCATO G</t>
  </si>
  <si>
    <t>FONDAMENTI DI TECNOLOGIA AGRARIA</t>
  </si>
  <si>
    <t>LIVIANA</t>
  </si>
  <si>
    <t>ITALIANO LETTERATURA</t>
  </si>
  <si>
    <t>CATALDI PIETRO ANGIOLONI ELENA PANICHI SARA</t>
  </si>
  <si>
    <t>LETTERATURAMONDO VOL. 1° + SCRITTURA/SCUOLA&amp;LAVORO</t>
  </si>
  <si>
    <t>EDIZIONE AZZURRA</t>
  </si>
  <si>
    <t>PALUMBO</t>
  </si>
  <si>
    <t xml:space="preserve">PICCIOLI ILARIA  </t>
  </si>
  <si>
    <t>EVERGREEN + CD AUDIO</t>
  </si>
  <si>
    <t>ENGLISH FOR FUTURE AGRIBUSINESS PROFESSIONALS</t>
  </si>
  <si>
    <t xml:space="preserve">TONOLINI FRANCO TONOLINI GIUSEPPE </t>
  </si>
  <si>
    <t>MATEMATICA MODELLI E COMPETENZE - LINEA BIANCA</t>
  </si>
  <si>
    <t>VOLUME 3</t>
  </si>
  <si>
    <t xml:space="preserve">CALVANI VITTORIA  </t>
  </si>
  <si>
    <t>VOLUME 3 + STORIA ALIMENTAZIONE</t>
  </si>
  <si>
    <t>ODONTOTECNICO (TRIENNIO)</t>
  </si>
  <si>
    <t>RAPPRESENTAZIONE E MODELLAZIONE ODONTOTECNICA - VOL.2 (LM LIBRO MISTO)</t>
  </si>
  <si>
    <t xml:space="preserve">SCIENZA DEI MATERIALI DENTALI </t>
  </si>
  <si>
    <t xml:space="preserve">RECCHIA SILVIA DI BENEDETTO ANDREA </t>
  </si>
  <si>
    <t>SCIENZE DEI MATERIALI DENTALI E LABORATORIO (LIBRO MISTO)</t>
  </si>
  <si>
    <t xml:space="preserve">RADINI CLAUDIA RADINI VALERIA </t>
  </si>
  <si>
    <t>NEW DENTAL TOPICS. OPENSCHOOL EDITION</t>
  </si>
  <si>
    <t>ENGLISH FOR DENTISTRY AND DENTAL TECHNOLOGY</t>
  </si>
  <si>
    <t>GENIO RURALE</t>
  </si>
  <si>
    <t>VALORIZZAZIONE DELLE ATTIVITA' PRODUTTIVE E LEGISLAZIONE DI SETTORE</t>
  </si>
  <si>
    <t>DAMIANI L FORGIARINI M N PUGLISI G</t>
  </si>
  <si>
    <t>GESTIONE E VALORIZZAZIONE AGROTERRITORIALE</t>
  </si>
  <si>
    <t>CON ELEEMENTI DI SELVICOLTURA E UTILIZZAZIONI FORESTALI</t>
  </si>
  <si>
    <t>VOLUME 4</t>
  </si>
  <si>
    <t>LETTERATURAMONDO VOL. 2 PACK</t>
  </si>
  <si>
    <t>TONOLINI FRANCO TONOLINI GIUSEPPE MANENTI CALVI ANNAMARIA</t>
  </si>
  <si>
    <t>GNATOLOGIA</t>
  </si>
  <si>
    <t xml:space="preserve">SCOLA MASSIMO  </t>
  </si>
  <si>
    <t>COMPETENZE DI GNATOLOGIA E BIOMECCANICA</t>
  </si>
  <si>
    <t>DISPOSITIVI PROTESICI DENTALI</t>
  </si>
  <si>
    <t>RONCORONI A. CAPPELLINI M.M. DENDI A.</t>
  </si>
  <si>
    <t>ROSSO E IL BLU (IL) EDIZ.ROSSA</t>
  </si>
  <si>
    <t>VOL 3 + TEMI 3</t>
  </si>
  <si>
    <t>CARLO SIGNORELLI EDITORE</t>
  </si>
  <si>
    <t>STUMPO ENRICO CARDINI SILVIA ONORATO FRANCESCO</t>
  </si>
  <si>
    <t>FORME DELLA STORIA (LE) EDIZIONE ROSSA</t>
  </si>
  <si>
    <t>VOL 3</t>
  </si>
  <si>
    <t>Ap</t>
  </si>
  <si>
    <t>SOCIOLOGIA</t>
  </si>
  <si>
    <t>ROSSI MARINA FERRETTO MATILDE BONESSA MICHELANGELO</t>
  </si>
  <si>
    <t>SOCIOLOGIA RURALE E STORIA DELL'AGRICOLTURA</t>
  </si>
  <si>
    <t>PER IL V ANNO ISTITUTI PROFESSIONALI</t>
  </si>
  <si>
    <t>UGO MURSIA EDITORE</t>
  </si>
  <si>
    <t xml:space="preserve">LASSINI  </t>
  </si>
  <si>
    <t>AGRONOMIA TERRITORIALE  ED ECOSISTEMI FORESTALI</t>
  </si>
  <si>
    <t>ECOSISTEMI FORESTALI</t>
  </si>
  <si>
    <t>VOLUME 5</t>
  </si>
  <si>
    <t>DIRITTO E LEGISLAZIONE SOCIO-SANITARIA</t>
  </si>
  <si>
    <t xml:space="preserve">REDAZIONE GIURIDICA SIMONE  </t>
  </si>
  <si>
    <t>DIRITTO, PRATICA COMMERCIALE E LEGISLAZIONE SOCIO-SANITARIA</t>
  </si>
  <si>
    <t>PER IL QUINTO ANNO IPSS - OTTICO E ODONTOTECNICO</t>
  </si>
  <si>
    <t>SIMONE PER LA SCUOLA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</si>
</sst>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3" borderId="0" applyNumberFormat="0" applyBorder="0" applyAlignment="0" applyProtection="0"/>
    <xf numFmtId="0" fontId="6" fillId="2" borderId="0" applyNumberFormat="0" applyBorder="0" applyAlignment="0" applyProtection="0"/>
  </cellStyleXfs>
  <cellXfs count="1">
    <xf numFmtId="0" fontId="0" fillId="0" borderId="0" xfId="0"/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workbookViewId="0"/>
  </sheetViews>
  <sheetFormatPr defaultRowHeight="14.4" x14ac:dyDescent="0.3"/>
  <sheetData>
    <row r="1" spans="1:16" x14ac:dyDescent="0.3">
      <c r="A1" t="s">
        <v>0</v>
      </c>
    </row>
    <row r="2" spans="1:16" x14ac:dyDescent="0.3">
      <c r="A2" t="s">
        <v>1</v>
      </c>
    </row>
    <row r="3" spans="1:16" x14ac:dyDescent="0.3">
      <c r="A3" t="s">
        <v>2</v>
      </c>
    </row>
    <row r="5" spans="1:16" x14ac:dyDescent="0.3">
      <c r="A5" t="s">
        <v>3</v>
      </c>
    </row>
    <row r="6" spans="1:16" x14ac:dyDescent="0.3">
      <c r="A6">
        <v>88048</v>
      </c>
    </row>
    <row r="8" spans="1:16" x14ac:dyDescent="0.3">
      <c r="A8" t="s">
        <v>4</v>
      </c>
      <c r="B8" t="s">
        <v>5</v>
      </c>
      <c r="C8" t="s">
        <v>6</v>
      </c>
      <c r="D8" t="s">
        <v>7</v>
      </c>
      <c r="E8" t="s">
        <v>8</v>
      </c>
      <c r="F8" t="s">
        <v>9</v>
      </c>
      <c r="G8" t="s">
        <v>10</v>
      </c>
      <c r="H8" t="s">
        <v>11</v>
      </c>
      <c r="I8" t="s">
        <v>12</v>
      </c>
      <c r="J8" t="s">
        <v>13</v>
      </c>
      <c r="K8" t="s">
        <v>14</v>
      </c>
      <c r="L8" t="s">
        <v>15</v>
      </c>
      <c r="M8" t="s">
        <v>16</v>
      </c>
      <c r="N8" t="s">
        <v>17</v>
      </c>
      <c r="O8" t="s">
        <v>18</v>
      </c>
      <c r="P8" t="s">
        <v>19</v>
      </c>
    </row>
    <row r="9" spans="1:16" x14ac:dyDescent="0.3">
      <c r="A9">
        <v>1</v>
      </c>
      <c r="B9" t="s">
        <v>20</v>
      </c>
      <c r="C9" t="s">
        <v>21</v>
      </c>
      <c r="D9" t="s">
        <v>22</v>
      </c>
      <c r="E9" t="s">
        <v>23</v>
      </c>
      <c r="F9" t="str">
        <f>"9788884960689"</f>
        <v>9788884960689</v>
      </c>
      <c r="G9" t="s">
        <v>24</v>
      </c>
      <c r="H9" t="s">
        <v>25</v>
      </c>
      <c r="I9" t="s">
        <v>26</v>
      </c>
      <c r="J9" t="s">
        <v>27</v>
      </c>
      <c r="K9" t="s">
        <v>28</v>
      </c>
      <c r="L9">
        <v>22.6</v>
      </c>
      <c r="M9">
        <v>2012</v>
      </c>
      <c r="N9" t="s">
        <v>29</v>
      </c>
      <c r="O9" t="s">
        <v>30</v>
      </c>
      <c r="P9" t="s">
        <v>29</v>
      </c>
    </row>
    <row r="10" spans="1:16" x14ac:dyDescent="0.3">
      <c r="A10">
        <v>1</v>
      </c>
      <c r="B10" t="s">
        <v>20</v>
      </c>
      <c r="C10" t="s">
        <v>21</v>
      </c>
      <c r="D10" t="s">
        <v>22</v>
      </c>
      <c r="E10" t="s">
        <v>31</v>
      </c>
      <c r="F10" t="str">
        <f>"9788884880802"</f>
        <v>9788884880802</v>
      </c>
      <c r="G10" t="s">
        <v>32</v>
      </c>
      <c r="H10" t="s">
        <v>33</v>
      </c>
      <c r="I10" t="s">
        <v>34</v>
      </c>
      <c r="J10" t="s">
        <v>27</v>
      </c>
      <c r="K10" t="s">
        <v>35</v>
      </c>
      <c r="L10">
        <v>18</v>
      </c>
      <c r="N10" t="s">
        <v>29</v>
      </c>
      <c r="O10" t="s">
        <v>30</v>
      </c>
      <c r="P10" t="s">
        <v>29</v>
      </c>
    </row>
    <row r="11" spans="1:16" x14ac:dyDescent="0.3">
      <c r="A11">
        <v>1</v>
      </c>
      <c r="B11" t="s">
        <v>20</v>
      </c>
      <c r="C11" t="s">
        <v>21</v>
      </c>
      <c r="D11" t="s">
        <v>22</v>
      </c>
      <c r="E11" t="s">
        <v>36</v>
      </c>
      <c r="F11" t="str">
        <f>"9788848261807"</f>
        <v>9788848261807</v>
      </c>
      <c r="G11" t="s">
        <v>37</v>
      </c>
      <c r="H11" t="s">
        <v>38</v>
      </c>
      <c r="I11" t="s">
        <v>39</v>
      </c>
      <c r="J11" t="s">
        <v>27</v>
      </c>
      <c r="K11" t="s">
        <v>40</v>
      </c>
      <c r="L11">
        <v>27.65</v>
      </c>
      <c r="M11">
        <v>2016</v>
      </c>
      <c r="N11" t="s">
        <v>29</v>
      </c>
      <c r="O11" t="s">
        <v>30</v>
      </c>
      <c r="P11" t="s">
        <v>29</v>
      </c>
    </row>
    <row r="12" spans="1:16" x14ac:dyDescent="0.3">
      <c r="A12">
        <v>1</v>
      </c>
      <c r="B12" t="s">
        <v>20</v>
      </c>
      <c r="C12" t="s">
        <v>21</v>
      </c>
      <c r="D12" t="s">
        <v>22</v>
      </c>
      <c r="E12" t="s">
        <v>41</v>
      </c>
      <c r="F12" t="str">
        <f>"9780194277112"</f>
        <v>9780194277112</v>
      </c>
      <c r="G12" t="s">
        <v>42</v>
      </c>
      <c r="H12" t="s">
        <v>43</v>
      </c>
      <c r="I12" t="s">
        <v>44</v>
      </c>
      <c r="J12">
        <v>1</v>
      </c>
      <c r="K12" t="s">
        <v>45</v>
      </c>
      <c r="L12">
        <v>25.2</v>
      </c>
      <c r="M12">
        <v>2017</v>
      </c>
      <c r="N12" t="s">
        <v>29</v>
      </c>
      <c r="O12" t="s">
        <v>30</v>
      </c>
      <c r="P12" t="s">
        <v>29</v>
      </c>
    </row>
    <row r="13" spans="1:16" x14ac:dyDescent="0.3">
      <c r="A13">
        <v>1</v>
      </c>
      <c r="B13" t="s">
        <v>20</v>
      </c>
      <c r="C13" t="s">
        <v>21</v>
      </c>
      <c r="D13" t="s">
        <v>22</v>
      </c>
      <c r="E13" t="s">
        <v>46</v>
      </c>
      <c r="F13" t="str">
        <f>"9788863645460"</f>
        <v>9788863645460</v>
      </c>
      <c r="G13" t="s">
        <v>47</v>
      </c>
      <c r="H13" t="s">
        <v>48</v>
      </c>
      <c r="I13" t="s">
        <v>26</v>
      </c>
      <c r="J13">
        <v>1</v>
      </c>
      <c r="K13" t="s">
        <v>49</v>
      </c>
      <c r="L13">
        <v>21</v>
      </c>
      <c r="N13" t="s">
        <v>29</v>
      </c>
      <c r="O13" t="s">
        <v>30</v>
      </c>
      <c r="P13" t="s">
        <v>29</v>
      </c>
    </row>
    <row r="14" spans="1:16" x14ac:dyDescent="0.3">
      <c r="A14">
        <v>1</v>
      </c>
      <c r="B14" t="s">
        <v>20</v>
      </c>
      <c r="C14" t="s">
        <v>21</v>
      </c>
      <c r="D14" t="s">
        <v>22</v>
      </c>
      <c r="E14" t="s">
        <v>50</v>
      </c>
      <c r="F14" t="str">
        <f>"9788839520494"</f>
        <v>9788839520494</v>
      </c>
      <c r="G14" t="s">
        <v>51</v>
      </c>
      <c r="H14" t="s">
        <v>52</v>
      </c>
      <c r="I14" t="s">
        <v>53</v>
      </c>
      <c r="J14">
        <v>1</v>
      </c>
      <c r="K14" t="s">
        <v>54</v>
      </c>
      <c r="L14">
        <v>28.8</v>
      </c>
      <c r="M14">
        <v>2016</v>
      </c>
      <c r="N14" t="s">
        <v>29</v>
      </c>
      <c r="O14" t="s">
        <v>30</v>
      </c>
      <c r="P14" t="s">
        <v>29</v>
      </c>
    </row>
    <row r="15" spans="1:16" x14ac:dyDescent="0.3">
      <c r="A15">
        <v>1</v>
      </c>
      <c r="B15" t="s">
        <v>20</v>
      </c>
      <c r="C15" t="s">
        <v>21</v>
      </c>
      <c r="D15" t="s">
        <v>22</v>
      </c>
      <c r="E15" t="s">
        <v>55</v>
      </c>
      <c r="F15" t="str">
        <f>"9788824749077"</f>
        <v>9788824749077</v>
      </c>
      <c r="G15" t="s">
        <v>56</v>
      </c>
      <c r="H15" t="s">
        <v>57</v>
      </c>
      <c r="I15" t="s">
        <v>58</v>
      </c>
      <c r="J15">
        <v>1</v>
      </c>
      <c r="K15" t="s">
        <v>59</v>
      </c>
      <c r="L15">
        <v>18.25</v>
      </c>
      <c r="M15">
        <v>2016</v>
      </c>
      <c r="N15" t="s">
        <v>29</v>
      </c>
      <c r="O15" t="s">
        <v>30</v>
      </c>
      <c r="P15" t="s">
        <v>29</v>
      </c>
    </row>
    <row r="16" spans="1:16" x14ac:dyDescent="0.3">
      <c r="A16">
        <v>1</v>
      </c>
      <c r="B16" t="s">
        <v>20</v>
      </c>
      <c r="C16" t="s">
        <v>21</v>
      </c>
      <c r="D16" t="s">
        <v>22</v>
      </c>
      <c r="E16" t="s">
        <v>60</v>
      </c>
      <c r="F16" t="str">
        <f>"9788805074402"</f>
        <v>9788805074402</v>
      </c>
      <c r="G16" t="s">
        <v>61</v>
      </c>
      <c r="H16" t="s">
        <v>62</v>
      </c>
      <c r="I16" t="s">
        <v>63</v>
      </c>
      <c r="J16" t="s">
        <v>27</v>
      </c>
      <c r="K16" t="s">
        <v>64</v>
      </c>
      <c r="L16">
        <v>15.8</v>
      </c>
      <c r="M16">
        <v>2015</v>
      </c>
      <c r="N16" t="s">
        <v>29</v>
      </c>
      <c r="O16" t="s">
        <v>30</v>
      </c>
      <c r="P16" t="s">
        <v>29</v>
      </c>
    </row>
    <row r="17" spans="1:16" x14ac:dyDescent="0.3">
      <c r="A17">
        <v>1</v>
      </c>
      <c r="B17" t="s">
        <v>20</v>
      </c>
      <c r="C17" t="s">
        <v>21</v>
      </c>
      <c r="D17" t="s">
        <v>22</v>
      </c>
      <c r="E17" t="s">
        <v>65</v>
      </c>
      <c r="F17" t="str">
        <f>"9788883612633"</f>
        <v>9788883612633</v>
      </c>
      <c r="G17" t="s">
        <v>66</v>
      </c>
      <c r="H17" t="s">
        <v>67</v>
      </c>
      <c r="I17" t="s">
        <v>26</v>
      </c>
      <c r="J17" t="s">
        <v>27</v>
      </c>
      <c r="K17" t="s">
        <v>68</v>
      </c>
      <c r="L17">
        <v>20.7</v>
      </c>
      <c r="N17" t="s">
        <v>29</v>
      </c>
      <c r="O17" t="s">
        <v>30</v>
      </c>
      <c r="P17" t="s">
        <v>29</v>
      </c>
    </row>
    <row r="18" spans="1:16" x14ac:dyDescent="0.3">
      <c r="A18">
        <v>1</v>
      </c>
      <c r="B18" t="s">
        <v>20</v>
      </c>
      <c r="C18" t="s">
        <v>21</v>
      </c>
      <c r="D18" t="s">
        <v>22</v>
      </c>
      <c r="E18" t="s">
        <v>69</v>
      </c>
      <c r="F18" t="str">
        <f>"9788805075867"</f>
        <v>9788805075867</v>
      </c>
      <c r="G18" t="s">
        <v>70</v>
      </c>
      <c r="H18" t="s">
        <v>71</v>
      </c>
      <c r="I18" t="s">
        <v>72</v>
      </c>
      <c r="J18" t="s">
        <v>27</v>
      </c>
      <c r="K18" t="s">
        <v>64</v>
      </c>
      <c r="L18">
        <v>11.4</v>
      </c>
      <c r="N18" t="s">
        <v>29</v>
      </c>
      <c r="O18" t="s">
        <v>30</v>
      </c>
      <c r="P18" t="s">
        <v>29</v>
      </c>
    </row>
    <row r="19" spans="1:16" x14ac:dyDescent="0.3">
      <c r="A19">
        <v>1</v>
      </c>
      <c r="B19" t="s">
        <v>20</v>
      </c>
      <c r="C19" t="s">
        <v>21</v>
      </c>
      <c r="D19" t="s">
        <v>22</v>
      </c>
      <c r="E19" t="s">
        <v>73</v>
      </c>
      <c r="F19" t="str">
        <f>"9788829850945"</f>
        <v>9788829850945</v>
      </c>
      <c r="G19" t="s">
        <v>74</v>
      </c>
      <c r="H19" t="s">
        <v>75</v>
      </c>
      <c r="I19" t="s">
        <v>76</v>
      </c>
      <c r="J19" t="s">
        <v>27</v>
      </c>
      <c r="K19" t="s">
        <v>77</v>
      </c>
      <c r="L19">
        <v>20.3</v>
      </c>
      <c r="M19">
        <v>2018</v>
      </c>
      <c r="N19" t="s">
        <v>30</v>
      </c>
      <c r="O19" t="s">
        <v>30</v>
      </c>
      <c r="P19" t="s">
        <v>29</v>
      </c>
    </row>
    <row r="20" spans="1:16" x14ac:dyDescent="0.3">
      <c r="A20">
        <v>1</v>
      </c>
      <c r="B20" t="s">
        <v>20</v>
      </c>
      <c r="C20" t="s">
        <v>21</v>
      </c>
      <c r="D20" t="s">
        <v>22</v>
      </c>
      <c r="E20" t="s">
        <v>78</v>
      </c>
      <c r="F20" t="str">
        <f>"9788826821085"</f>
        <v>9788826821085</v>
      </c>
      <c r="G20" t="s">
        <v>79</v>
      </c>
      <c r="H20" t="s">
        <v>80</v>
      </c>
      <c r="I20" t="s">
        <v>81</v>
      </c>
      <c r="J20" t="s">
        <v>27</v>
      </c>
      <c r="K20" t="s">
        <v>82</v>
      </c>
      <c r="L20">
        <v>22.5</v>
      </c>
      <c r="M20">
        <v>2018</v>
      </c>
      <c r="N20" t="s">
        <v>30</v>
      </c>
      <c r="O20" t="s">
        <v>30</v>
      </c>
      <c r="P20" t="s">
        <v>29</v>
      </c>
    </row>
    <row r="21" spans="1:16" x14ac:dyDescent="0.3">
      <c r="A21">
        <v>1</v>
      </c>
      <c r="B21" t="s">
        <v>20</v>
      </c>
      <c r="C21" t="s">
        <v>21</v>
      </c>
      <c r="D21" t="s">
        <v>22</v>
      </c>
      <c r="E21" t="s">
        <v>83</v>
      </c>
      <c r="F21" t="str">
        <f>"9788805075492"</f>
        <v>9788805075492</v>
      </c>
      <c r="G21" t="s">
        <v>84</v>
      </c>
      <c r="H21" t="s">
        <v>85</v>
      </c>
      <c r="I21" t="s">
        <v>76</v>
      </c>
      <c r="J21" t="s">
        <v>27</v>
      </c>
      <c r="K21" t="s">
        <v>64</v>
      </c>
      <c r="L21">
        <v>17.399999999999999</v>
      </c>
      <c r="M21">
        <v>2015</v>
      </c>
      <c r="N21" t="s">
        <v>29</v>
      </c>
      <c r="O21" t="s">
        <v>30</v>
      </c>
      <c r="P21" t="s">
        <v>29</v>
      </c>
    </row>
    <row r="22" spans="1:16" x14ac:dyDescent="0.3">
      <c r="A22">
        <v>1</v>
      </c>
      <c r="B22" t="s">
        <v>20</v>
      </c>
      <c r="C22" t="s">
        <v>21</v>
      </c>
      <c r="D22" t="s">
        <v>22</v>
      </c>
      <c r="E22" t="s">
        <v>86</v>
      </c>
      <c r="F22" t="str">
        <f>"9788824750806"</f>
        <v>9788824750806</v>
      </c>
      <c r="G22" t="s">
        <v>87</v>
      </c>
      <c r="H22" t="s">
        <v>88</v>
      </c>
      <c r="I22" t="s">
        <v>89</v>
      </c>
      <c r="J22" t="s">
        <v>27</v>
      </c>
      <c r="K22" t="s">
        <v>90</v>
      </c>
      <c r="L22">
        <v>23.35</v>
      </c>
      <c r="M22">
        <v>2015</v>
      </c>
      <c r="N22" t="s">
        <v>29</v>
      </c>
      <c r="O22" t="s">
        <v>30</v>
      </c>
      <c r="P22" t="s">
        <v>29</v>
      </c>
    </row>
    <row r="23" spans="1:16" x14ac:dyDescent="0.3">
      <c r="A23">
        <v>1</v>
      </c>
      <c r="B23" t="s">
        <v>20</v>
      </c>
      <c r="C23" t="s">
        <v>21</v>
      </c>
      <c r="D23" t="s">
        <v>22</v>
      </c>
      <c r="E23" t="s">
        <v>91</v>
      </c>
      <c r="F23" t="str">
        <f>"9788800228183"</f>
        <v>9788800228183</v>
      </c>
      <c r="G23" t="s">
        <v>92</v>
      </c>
      <c r="H23" t="s">
        <v>93</v>
      </c>
      <c r="I23" t="s">
        <v>94</v>
      </c>
      <c r="J23" t="s">
        <v>27</v>
      </c>
      <c r="K23" t="s">
        <v>95</v>
      </c>
      <c r="L23">
        <v>32.9</v>
      </c>
      <c r="M23">
        <v>2015</v>
      </c>
      <c r="N23" t="s">
        <v>29</v>
      </c>
      <c r="O23" t="s">
        <v>30</v>
      </c>
      <c r="P23" t="s">
        <v>29</v>
      </c>
    </row>
    <row r="24" spans="1:16" x14ac:dyDescent="0.3">
      <c r="A24">
        <v>1</v>
      </c>
      <c r="B24" t="s">
        <v>96</v>
      </c>
      <c r="C24" t="s">
        <v>21</v>
      </c>
      <c r="D24" t="s">
        <v>97</v>
      </c>
      <c r="E24" t="s">
        <v>98</v>
      </c>
      <c r="F24" t="str">
        <f>"9788820346515"</f>
        <v>9788820346515</v>
      </c>
      <c r="G24" t="s">
        <v>99</v>
      </c>
      <c r="H24" t="s">
        <v>100</v>
      </c>
      <c r="I24" t="s">
        <v>101</v>
      </c>
      <c r="J24" t="s">
        <v>27</v>
      </c>
      <c r="K24" t="s">
        <v>102</v>
      </c>
      <c r="L24">
        <v>32.9</v>
      </c>
      <c r="M24">
        <v>2013</v>
      </c>
      <c r="N24" t="s">
        <v>29</v>
      </c>
      <c r="O24" t="s">
        <v>30</v>
      </c>
      <c r="P24" t="s">
        <v>29</v>
      </c>
    </row>
    <row r="25" spans="1:16" x14ac:dyDescent="0.3">
      <c r="A25">
        <v>1</v>
      </c>
      <c r="B25" t="s">
        <v>96</v>
      </c>
      <c r="C25" t="s">
        <v>21</v>
      </c>
      <c r="D25" t="s">
        <v>97</v>
      </c>
      <c r="E25" t="s">
        <v>23</v>
      </c>
      <c r="F25" t="str">
        <f>"9788884960689"</f>
        <v>9788884960689</v>
      </c>
      <c r="G25" t="s">
        <v>24</v>
      </c>
      <c r="H25" t="s">
        <v>25</v>
      </c>
      <c r="I25" t="s">
        <v>26</v>
      </c>
      <c r="J25" t="s">
        <v>27</v>
      </c>
      <c r="K25" t="s">
        <v>28</v>
      </c>
      <c r="L25">
        <v>22.6</v>
      </c>
      <c r="M25">
        <v>2012</v>
      </c>
      <c r="N25" t="s">
        <v>29</v>
      </c>
      <c r="O25" t="s">
        <v>30</v>
      </c>
      <c r="P25" t="s">
        <v>29</v>
      </c>
    </row>
    <row r="26" spans="1:16" x14ac:dyDescent="0.3">
      <c r="A26">
        <v>1</v>
      </c>
      <c r="B26" t="s">
        <v>96</v>
      </c>
      <c r="C26" t="s">
        <v>21</v>
      </c>
      <c r="D26" t="s">
        <v>97</v>
      </c>
      <c r="E26" t="s">
        <v>31</v>
      </c>
      <c r="F26" t="str">
        <f>"9788884880802"</f>
        <v>9788884880802</v>
      </c>
      <c r="G26" t="s">
        <v>32</v>
      </c>
      <c r="H26" t="s">
        <v>33</v>
      </c>
      <c r="I26" t="s">
        <v>34</v>
      </c>
      <c r="J26" t="s">
        <v>27</v>
      </c>
      <c r="K26" t="s">
        <v>35</v>
      </c>
      <c r="L26">
        <v>18</v>
      </c>
      <c r="N26" t="s">
        <v>29</v>
      </c>
      <c r="O26" t="s">
        <v>30</v>
      </c>
      <c r="P26" t="s">
        <v>29</v>
      </c>
    </row>
    <row r="27" spans="1:16" x14ac:dyDescent="0.3">
      <c r="A27">
        <v>1</v>
      </c>
      <c r="B27" t="s">
        <v>96</v>
      </c>
      <c r="C27" t="s">
        <v>21</v>
      </c>
      <c r="D27" t="s">
        <v>97</v>
      </c>
      <c r="E27" t="s">
        <v>103</v>
      </c>
      <c r="F27" t="str">
        <f>"9788808600523"</f>
        <v>9788808600523</v>
      </c>
      <c r="G27" t="s">
        <v>104</v>
      </c>
      <c r="H27" t="s">
        <v>105</v>
      </c>
      <c r="I27" t="s">
        <v>106</v>
      </c>
      <c r="J27">
        <v>1</v>
      </c>
      <c r="K27" t="s">
        <v>107</v>
      </c>
      <c r="L27">
        <v>35.4</v>
      </c>
      <c r="M27">
        <v>2013</v>
      </c>
      <c r="N27" t="s">
        <v>29</v>
      </c>
      <c r="O27" t="s">
        <v>30</v>
      </c>
      <c r="P27" t="s">
        <v>29</v>
      </c>
    </row>
    <row r="28" spans="1:16" x14ac:dyDescent="0.3">
      <c r="A28">
        <v>1</v>
      </c>
      <c r="B28" t="s">
        <v>96</v>
      </c>
      <c r="C28" t="s">
        <v>21</v>
      </c>
      <c r="D28" t="s">
        <v>97</v>
      </c>
      <c r="E28" t="s">
        <v>41</v>
      </c>
      <c r="F28" t="str">
        <f>"9780194277112"</f>
        <v>9780194277112</v>
      </c>
      <c r="G28" t="s">
        <v>42</v>
      </c>
      <c r="H28" t="s">
        <v>43</v>
      </c>
      <c r="I28" t="s">
        <v>44</v>
      </c>
      <c r="J28">
        <v>1</v>
      </c>
      <c r="K28" t="s">
        <v>45</v>
      </c>
      <c r="L28">
        <v>25.2</v>
      </c>
      <c r="M28">
        <v>2017</v>
      </c>
      <c r="N28" t="s">
        <v>29</v>
      </c>
      <c r="O28" t="s">
        <v>30</v>
      </c>
      <c r="P28" t="s">
        <v>29</v>
      </c>
    </row>
    <row r="29" spans="1:16" x14ac:dyDescent="0.3">
      <c r="A29">
        <v>1</v>
      </c>
      <c r="B29" t="s">
        <v>96</v>
      </c>
      <c r="C29" t="s">
        <v>21</v>
      </c>
      <c r="D29" t="s">
        <v>97</v>
      </c>
      <c r="E29" t="s">
        <v>69</v>
      </c>
      <c r="F29" t="str">
        <f>"9788805075867"</f>
        <v>9788805075867</v>
      </c>
      <c r="G29" t="s">
        <v>70</v>
      </c>
      <c r="H29" t="s">
        <v>71</v>
      </c>
      <c r="I29" t="s">
        <v>72</v>
      </c>
      <c r="J29" t="s">
        <v>27</v>
      </c>
      <c r="K29" t="s">
        <v>64</v>
      </c>
      <c r="L29">
        <v>11.4</v>
      </c>
      <c r="N29" t="s">
        <v>29</v>
      </c>
      <c r="O29" t="s">
        <v>30</v>
      </c>
      <c r="P29" t="s">
        <v>29</v>
      </c>
    </row>
    <row r="30" spans="1:16" x14ac:dyDescent="0.3">
      <c r="A30">
        <v>1</v>
      </c>
      <c r="B30" t="s">
        <v>96</v>
      </c>
      <c r="C30" t="s">
        <v>21</v>
      </c>
      <c r="D30" t="s">
        <v>97</v>
      </c>
      <c r="E30" t="s">
        <v>73</v>
      </c>
      <c r="F30" t="str">
        <f>"9788829850945"</f>
        <v>9788829850945</v>
      </c>
      <c r="G30" t="s">
        <v>74</v>
      </c>
      <c r="H30" t="s">
        <v>75</v>
      </c>
      <c r="I30" t="s">
        <v>76</v>
      </c>
      <c r="J30" t="s">
        <v>27</v>
      </c>
      <c r="K30" t="s">
        <v>77</v>
      </c>
      <c r="L30">
        <v>20.3</v>
      </c>
      <c r="M30">
        <v>2018</v>
      </c>
      <c r="N30" t="s">
        <v>30</v>
      </c>
      <c r="O30" t="s">
        <v>30</v>
      </c>
      <c r="P30" t="s">
        <v>29</v>
      </c>
    </row>
    <row r="31" spans="1:16" x14ac:dyDescent="0.3">
      <c r="A31">
        <v>1</v>
      </c>
      <c r="B31" t="s">
        <v>96</v>
      </c>
      <c r="C31" t="s">
        <v>21</v>
      </c>
      <c r="D31" t="s">
        <v>97</v>
      </c>
      <c r="E31" t="s">
        <v>108</v>
      </c>
      <c r="F31" t="str">
        <f>"9788808921215"</f>
        <v>9788808921215</v>
      </c>
      <c r="G31" t="s">
        <v>109</v>
      </c>
      <c r="H31" t="s">
        <v>110</v>
      </c>
      <c r="I31" t="s">
        <v>111</v>
      </c>
      <c r="J31" t="s">
        <v>27</v>
      </c>
      <c r="K31" t="s">
        <v>107</v>
      </c>
      <c r="L31">
        <v>29.8</v>
      </c>
      <c r="M31">
        <v>2018</v>
      </c>
      <c r="N31" t="s">
        <v>30</v>
      </c>
      <c r="O31" t="s">
        <v>30</v>
      </c>
      <c r="P31" t="s">
        <v>29</v>
      </c>
    </row>
    <row r="32" spans="1:16" x14ac:dyDescent="0.3">
      <c r="A32">
        <v>1</v>
      </c>
      <c r="B32" t="s">
        <v>96</v>
      </c>
      <c r="C32" t="s">
        <v>21</v>
      </c>
      <c r="D32" t="s">
        <v>97</v>
      </c>
      <c r="E32" t="s">
        <v>46</v>
      </c>
      <c r="F32" t="str">
        <f>"9788863645460"</f>
        <v>9788863645460</v>
      </c>
      <c r="G32" t="s">
        <v>47</v>
      </c>
      <c r="H32" t="s">
        <v>48</v>
      </c>
      <c r="I32" t="s">
        <v>26</v>
      </c>
      <c r="J32">
        <v>1</v>
      </c>
      <c r="K32" t="s">
        <v>49</v>
      </c>
      <c r="L32">
        <v>21</v>
      </c>
      <c r="N32" t="s">
        <v>29</v>
      </c>
      <c r="O32" t="s">
        <v>30</v>
      </c>
      <c r="P32" t="s">
        <v>29</v>
      </c>
    </row>
    <row r="33" spans="1:16" x14ac:dyDescent="0.3">
      <c r="A33">
        <v>1</v>
      </c>
      <c r="B33" t="s">
        <v>96</v>
      </c>
      <c r="C33" t="s">
        <v>21</v>
      </c>
      <c r="D33" t="s">
        <v>97</v>
      </c>
      <c r="E33" t="s">
        <v>50</v>
      </c>
      <c r="F33" t="str">
        <f>"9788839520494"</f>
        <v>9788839520494</v>
      </c>
      <c r="G33" t="s">
        <v>51</v>
      </c>
      <c r="H33" t="s">
        <v>52</v>
      </c>
      <c r="I33" t="s">
        <v>53</v>
      </c>
      <c r="J33">
        <v>1</v>
      </c>
      <c r="K33" t="s">
        <v>54</v>
      </c>
      <c r="L33">
        <v>28.8</v>
      </c>
      <c r="M33">
        <v>2016</v>
      </c>
      <c r="N33" t="s">
        <v>29</v>
      </c>
      <c r="O33" t="s">
        <v>30</v>
      </c>
      <c r="P33" t="s">
        <v>29</v>
      </c>
    </row>
    <row r="34" spans="1:16" x14ac:dyDescent="0.3">
      <c r="A34">
        <v>1</v>
      </c>
      <c r="B34" t="s">
        <v>96</v>
      </c>
      <c r="C34" t="s">
        <v>21</v>
      </c>
      <c r="D34" t="s">
        <v>97</v>
      </c>
      <c r="E34" t="s">
        <v>55</v>
      </c>
      <c r="F34" t="str">
        <f>"9788824749077"</f>
        <v>9788824749077</v>
      </c>
      <c r="G34" t="s">
        <v>56</v>
      </c>
      <c r="H34" t="s">
        <v>57</v>
      </c>
      <c r="I34" t="s">
        <v>58</v>
      </c>
      <c r="J34">
        <v>1</v>
      </c>
      <c r="K34" t="s">
        <v>59</v>
      </c>
      <c r="L34">
        <v>18.25</v>
      </c>
      <c r="M34">
        <v>2016</v>
      </c>
      <c r="N34" t="s">
        <v>29</v>
      </c>
      <c r="O34" t="s">
        <v>30</v>
      </c>
      <c r="P34" t="s">
        <v>29</v>
      </c>
    </row>
    <row r="35" spans="1:16" x14ac:dyDescent="0.3">
      <c r="A35">
        <v>1</v>
      </c>
      <c r="B35" t="s">
        <v>96</v>
      </c>
      <c r="C35" t="s">
        <v>21</v>
      </c>
      <c r="D35" t="s">
        <v>97</v>
      </c>
      <c r="E35" t="s">
        <v>60</v>
      </c>
      <c r="F35" t="str">
        <f>"9788805074402"</f>
        <v>9788805074402</v>
      </c>
      <c r="G35" t="s">
        <v>61</v>
      </c>
      <c r="H35" t="s">
        <v>62</v>
      </c>
      <c r="I35" t="s">
        <v>63</v>
      </c>
      <c r="J35" t="s">
        <v>27</v>
      </c>
      <c r="K35" t="s">
        <v>64</v>
      </c>
      <c r="L35">
        <v>15.8</v>
      </c>
      <c r="M35">
        <v>2015</v>
      </c>
      <c r="N35" t="s">
        <v>29</v>
      </c>
      <c r="O35" t="s">
        <v>30</v>
      </c>
      <c r="P35" t="s">
        <v>29</v>
      </c>
    </row>
    <row r="36" spans="1:16" x14ac:dyDescent="0.3">
      <c r="A36">
        <v>1</v>
      </c>
      <c r="B36" t="s">
        <v>96</v>
      </c>
      <c r="C36" t="s">
        <v>21</v>
      </c>
      <c r="D36" t="s">
        <v>97</v>
      </c>
      <c r="E36" t="s">
        <v>83</v>
      </c>
      <c r="F36" t="str">
        <f>"9788805075492"</f>
        <v>9788805075492</v>
      </c>
      <c r="G36" t="s">
        <v>84</v>
      </c>
      <c r="H36" t="s">
        <v>85</v>
      </c>
      <c r="I36" t="s">
        <v>76</v>
      </c>
      <c r="J36" t="s">
        <v>27</v>
      </c>
      <c r="K36" t="s">
        <v>64</v>
      </c>
      <c r="L36">
        <v>17.399999999999999</v>
      </c>
      <c r="M36">
        <v>2015</v>
      </c>
      <c r="N36" t="s">
        <v>29</v>
      </c>
      <c r="O36" t="s">
        <v>30</v>
      </c>
      <c r="P36" t="s">
        <v>29</v>
      </c>
    </row>
    <row r="37" spans="1:16" x14ac:dyDescent="0.3">
      <c r="A37">
        <v>1</v>
      </c>
      <c r="B37" t="s">
        <v>96</v>
      </c>
      <c r="C37" t="s">
        <v>21</v>
      </c>
      <c r="D37" t="s">
        <v>97</v>
      </c>
      <c r="E37" t="s">
        <v>86</v>
      </c>
      <c r="F37" t="str">
        <f>"9788824750806"</f>
        <v>9788824750806</v>
      </c>
      <c r="G37" t="s">
        <v>87</v>
      </c>
      <c r="H37" t="s">
        <v>88</v>
      </c>
      <c r="I37" t="s">
        <v>89</v>
      </c>
      <c r="J37" t="s">
        <v>27</v>
      </c>
      <c r="K37" t="s">
        <v>90</v>
      </c>
      <c r="L37">
        <v>23.35</v>
      </c>
      <c r="M37">
        <v>2015</v>
      </c>
      <c r="N37" t="s">
        <v>29</v>
      </c>
      <c r="O37" t="s">
        <v>30</v>
      </c>
      <c r="P37" t="s">
        <v>29</v>
      </c>
    </row>
    <row r="38" spans="1:16" x14ac:dyDescent="0.3">
      <c r="A38">
        <v>1</v>
      </c>
      <c r="B38" t="s">
        <v>96</v>
      </c>
      <c r="C38" t="s">
        <v>21</v>
      </c>
      <c r="D38" t="s">
        <v>97</v>
      </c>
      <c r="E38" t="s">
        <v>91</v>
      </c>
      <c r="F38" t="str">
        <f>"9788800228183"</f>
        <v>9788800228183</v>
      </c>
      <c r="G38" t="s">
        <v>92</v>
      </c>
      <c r="H38" t="s">
        <v>93</v>
      </c>
      <c r="I38" t="s">
        <v>94</v>
      </c>
      <c r="J38" t="s">
        <v>27</v>
      </c>
      <c r="K38" t="s">
        <v>95</v>
      </c>
      <c r="L38">
        <v>32.9</v>
      </c>
      <c r="M38">
        <v>2015</v>
      </c>
      <c r="N38" t="s">
        <v>29</v>
      </c>
      <c r="O38" t="s">
        <v>30</v>
      </c>
      <c r="P38" t="s">
        <v>29</v>
      </c>
    </row>
    <row r="39" spans="1:16" x14ac:dyDescent="0.3">
      <c r="A39">
        <v>2</v>
      </c>
      <c r="B39" t="s">
        <v>20</v>
      </c>
      <c r="C39" t="s">
        <v>21</v>
      </c>
      <c r="D39" t="s">
        <v>22</v>
      </c>
      <c r="E39" t="s">
        <v>23</v>
      </c>
      <c r="F39" t="str">
        <f>"9788884960825"</f>
        <v>9788884960825</v>
      </c>
      <c r="G39" t="s">
        <v>24</v>
      </c>
      <c r="H39" t="s">
        <v>112</v>
      </c>
      <c r="I39" t="s">
        <v>26</v>
      </c>
      <c r="J39" t="s">
        <v>27</v>
      </c>
      <c r="K39" t="s">
        <v>28</v>
      </c>
      <c r="L39">
        <v>15.4</v>
      </c>
      <c r="N39" t="s">
        <v>29</v>
      </c>
      <c r="O39" t="s">
        <v>29</v>
      </c>
      <c r="P39" t="s">
        <v>29</v>
      </c>
    </row>
    <row r="40" spans="1:16" x14ac:dyDescent="0.3">
      <c r="A40">
        <v>2</v>
      </c>
      <c r="B40" t="s">
        <v>20</v>
      </c>
      <c r="C40" t="s">
        <v>21</v>
      </c>
      <c r="D40" t="s">
        <v>22</v>
      </c>
      <c r="E40" t="s">
        <v>31</v>
      </c>
      <c r="F40" t="str">
        <f>"9788884880802"</f>
        <v>9788884880802</v>
      </c>
      <c r="G40" t="s">
        <v>32</v>
      </c>
      <c r="H40" t="s">
        <v>33</v>
      </c>
      <c r="I40" t="s">
        <v>34</v>
      </c>
      <c r="J40" t="s">
        <v>27</v>
      </c>
      <c r="K40" t="s">
        <v>35</v>
      </c>
      <c r="L40">
        <v>18</v>
      </c>
      <c r="N40" t="s">
        <v>29</v>
      </c>
      <c r="O40" t="s">
        <v>29</v>
      </c>
      <c r="P40" t="s">
        <v>29</v>
      </c>
    </row>
    <row r="41" spans="1:16" x14ac:dyDescent="0.3">
      <c r="A41">
        <v>2</v>
      </c>
      <c r="B41" t="s">
        <v>20</v>
      </c>
      <c r="C41" t="s">
        <v>21</v>
      </c>
      <c r="D41" t="s">
        <v>22</v>
      </c>
      <c r="E41" t="s">
        <v>113</v>
      </c>
      <c r="F41" t="str">
        <f>"9788800224444"</f>
        <v>9788800224444</v>
      </c>
      <c r="G41" t="s">
        <v>114</v>
      </c>
      <c r="H41" t="s">
        <v>78</v>
      </c>
      <c r="I41" t="s">
        <v>26</v>
      </c>
      <c r="J41" t="s">
        <v>27</v>
      </c>
      <c r="K41" t="s">
        <v>95</v>
      </c>
      <c r="L41">
        <v>23.7</v>
      </c>
      <c r="M41">
        <v>2014</v>
      </c>
      <c r="N41" t="s">
        <v>29</v>
      </c>
      <c r="O41" t="s">
        <v>29</v>
      </c>
      <c r="P41" t="s">
        <v>29</v>
      </c>
    </row>
    <row r="42" spans="1:16" x14ac:dyDescent="0.3">
      <c r="A42">
        <v>2</v>
      </c>
      <c r="B42" t="s">
        <v>20</v>
      </c>
      <c r="C42" t="s">
        <v>21</v>
      </c>
      <c r="D42" t="s">
        <v>22</v>
      </c>
      <c r="E42" t="s">
        <v>36</v>
      </c>
      <c r="F42" t="str">
        <f>"9788848261807"</f>
        <v>9788848261807</v>
      </c>
      <c r="G42" t="s">
        <v>37</v>
      </c>
      <c r="H42" t="s">
        <v>38</v>
      </c>
      <c r="I42" t="s">
        <v>39</v>
      </c>
      <c r="J42" t="s">
        <v>27</v>
      </c>
      <c r="K42" t="s">
        <v>40</v>
      </c>
      <c r="L42">
        <v>27.65</v>
      </c>
      <c r="M42">
        <v>2016</v>
      </c>
      <c r="N42" t="s">
        <v>29</v>
      </c>
      <c r="O42" t="s">
        <v>29</v>
      </c>
      <c r="P42" t="s">
        <v>29</v>
      </c>
    </row>
    <row r="43" spans="1:16" x14ac:dyDescent="0.3">
      <c r="A43">
        <v>2</v>
      </c>
      <c r="B43" t="s">
        <v>20</v>
      </c>
      <c r="C43" t="s">
        <v>21</v>
      </c>
      <c r="D43" t="s">
        <v>22</v>
      </c>
      <c r="E43" t="s">
        <v>65</v>
      </c>
      <c r="F43" t="str">
        <f>"9788883611377"</f>
        <v>9788883611377</v>
      </c>
      <c r="G43" t="s">
        <v>115</v>
      </c>
      <c r="H43" t="s">
        <v>116</v>
      </c>
      <c r="I43" t="s">
        <v>26</v>
      </c>
      <c r="J43" t="s">
        <v>27</v>
      </c>
      <c r="K43" t="s">
        <v>68</v>
      </c>
      <c r="L43">
        <v>19.8</v>
      </c>
      <c r="N43" t="s">
        <v>29</v>
      </c>
      <c r="O43" t="s">
        <v>29</v>
      </c>
      <c r="P43" t="s">
        <v>29</v>
      </c>
    </row>
    <row r="44" spans="1:16" x14ac:dyDescent="0.3">
      <c r="A44">
        <v>2</v>
      </c>
      <c r="B44" t="s">
        <v>20</v>
      </c>
      <c r="C44" t="s">
        <v>21</v>
      </c>
      <c r="D44" t="s">
        <v>22</v>
      </c>
      <c r="E44" t="s">
        <v>83</v>
      </c>
      <c r="F44" t="str">
        <f>"9788851907143"</f>
        <v>9788851907143</v>
      </c>
      <c r="G44" t="s">
        <v>117</v>
      </c>
      <c r="H44" t="s">
        <v>118</v>
      </c>
      <c r="I44" t="s">
        <v>119</v>
      </c>
      <c r="J44" t="s">
        <v>27</v>
      </c>
      <c r="K44" t="s">
        <v>120</v>
      </c>
      <c r="L44">
        <v>16.52</v>
      </c>
      <c r="N44" t="s">
        <v>29</v>
      </c>
      <c r="O44" t="s">
        <v>29</v>
      </c>
      <c r="P44" t="s">
        <v>29</v>
      </c>
    </row>
    <row r="45" spans="1:16" x14ac:dyDescent="0.3">
      <c r="A45">
        <v>2</v>
      </c>
      <c r="B45" t="s">
        <v>20</v>
      </c>
      <c r="C45" t="s">
        <v>21</v>
      </c>
      <c r="D45" t="s">
        <v>22</v>
      </c>
      <c r="E45" t="s">
        <v>46</v>
      </c>
      <c r="F45" t="str">
        <f>"9788863645521"</f>
        <v>9788863645521</v>
      </c>
      <c r="G45" t="s">
        <v>47</v>
      </c>
      <c r="H45" t="s">
        <v>121</v>
      </c>
      <c r="I45" t="s">
        <v>26</v>
      </c>
      <c r="J45">
        <v>2</v>
      </c>
      <c r="K45" t="s">
        <v>49</v>
      </c>
      <c r="L45">
        <v>21</v>
      </c>
      <c r="N45" t="s">
        <v>29</v>
      </c>
      <c r="O45" t="s">
        <v>30</v>
      </c>
      <c r="P45" t="s">
        <v>29</v>
      </c>
    </row>
    <row r="46" spans="1:16" x14ac:dyDescent="0.3">
      <c r="A46">
        <v>2</v>
      </c>
      <c r="B46" t="s">
        <v>20</v>
      </c>
      <c r="C46" t="s">
        <v>21</v>
      </c>
      <c r="D46" t="s">
        <v>22</v>
      </c>
      <c r="E46" t="s">
        <v>55</v>
      </c>
      <c r="F46" t="str">
        <f>"9788824745239"</f>
        <v>9788824745239</v>
      </c>
      <c r="G46" t="s">
        <v>56</v>
      </c>
      <c r="H46" t="s">
        <v>57</v>
      </c>
      <c r="I46" t="s">
        <v>122</v>
      </c>
      <c r="J46">
        <v>2</v>
      </c>
      <c r="K46" t="s">
        <v>59</v>
      </c>
      <c r="L46">
        <v>18.3</v>
      </c>
      <c r="M46">
        <v>2016</v>
      </c>
      <c r="N46" t="s">
        <v>29</v>
      </c>
      <c r="O46" t="s">
        <v>30</v>
      </c>
      <c r="P46" t="s">
        <v>29</v>
      </c>
    </row>
    <row r="47" spans="1:16" x14ac:dyDescent="0.3">
      <c r="A47">
        <v>2</v>
      </c>
      <c r="B47" t="s">
        <v>20</v>
      </c>
      <c r="C47" t="s">
        <v>21</v>
      </c>
      <c r="D47" t="s">
        <v>22</v>
      </c>
      <c r="E47" t="s">
        <v>60</v>
      </c>
      <c r="F47" t="str">
        <f>"9788805074402"</f>
        <v>9788805074402</v>
      </c>
      <c r="G47" t="s">
        <v>61</v>
      </c>
      <c r="H47" t="s">
        <v>62</v>
      </c>
      <c r="I47" t="s">
        <v>63</v>
      </c>
      <c r="J47" t="s">
        <v>27</v>
      </c>
      <c r="K47" t="s">
        <v>64</v>
      </c>
      <c r="L47">
        <v>15.8</v>
      </c>
      <c r="N47" t="s">
        <v>29</v>
      </c>
      <c r="O47" t="s">
        <v>29</v>
      </c>
      <c r="P47" t="s">
        <v>29</v>
      </c>
    </row>
    <row r="48" spans="1:16" x14ac:dyDescent="0.3">
      <c r="A48">
        <v>2</v>
      </c>
      <c r="B48" t="s">
        <v>20</v>
      </c>
      <c r="C48" t="s">
        <v>21</v>
      </c>
      <c r="D48" t="s">
        <v>22</v>
      </c>
      <c r="E48" t="s">
        <v>123</v>
      </c>
      <c r="F48" t="str">
        <f>"9788800229197"</f>
        <v>9788800229197</v>
      </c>
      <c r="G48" t="s">
        <v>124</v>
      </c>
      <c r="H48" t="s">
        <v>125</v>
      </c>
      <c r="I48" t="s">
        <v>76</v>
      </c>
      <c r="J48" t="s">
        <v>27</v>
      </c>
      <c r="K48" t="s">
        <v>95</v>
      </c>
      <c r="L48">
        <v>21.2</v>
      </c>
      <c r="N48" t="s">
        <v>29</v>
      </c>
      <c r="O48" t="s">
        <v>30</v>
      </c>
      <c r="P48" t="s">
        <v>29</v>
      </c>
    </row>
    <row r="49" spans="1:16" x14ac:dyDescent="0.3">
      <c r="A49">
        <v>2</v>
      </c>
      <c r="B49" t="s">
        <v>20</v>
      </c>
      <c r="C49" t="s">
        <v>21</v>
      </c>
      <c r="D49" t="s">
        <v>22</v>
      </c>
      <c r="E49" t="s">
        <v>50</v>
      </c>
      <c r="F49" t="str">
        <f>"9788839520524"</f>
        <v>9788839520524</v>
      </c>
      <c r="G49" t="s">
        <v>126</v>
      </c>
      <c r="H49" t="s">
        <v>127</v>
      </c>
      <c r="I49" t="s">
        <v>53</v>
      </c>
      <c r="J49">
        <v>2</v>
      </c>
      <c r="K49" t="s">
        <v>54</v>
      </c>
      <c r="L49">
        <v>26.8</v>
      </c>
      <c r="N49" t="s">
        <v>29</v>
      </c>
      <c r="O49" t="s">
        <v>30</v>
      </c>
      <c r="P49" t="s">
        <v>29</v>
      </c>
    </row>
    <row r="50" spans="1:16" x14ac:dyDescent="0.3">
      <c r="A50">
        <v>2</v>
      </c>
      <c r="B50" t="s">
        <v>20</v>
      </c>
      <c r="C50" t="s">
        <v>21</v>
      </c>
      <c r="D50" t="s">
        <v>22</v>
      </c>
      <c r="E50" t="s">
        <v>69</v>
      </c>
      <c r="F50" t="str">
        <f>"9788805075867"</f>
        <v>9788805075867</v>
      </c>
      <c r="G50" t="s">
        <v>70</v>
      </c>
      <c r="H50" t="s">
        <v>71</v>
      </c>
      <c r="I50" t="s">
        <v>72</v>
      </c>
      <c r="J50" t="s">
        <v>27</v>
      </c>
      <c r="K50" t="s">
        <v>64</v>
      </c>
      <c r="L50">
        <v>11.4</v>
      </c>
      <c r="N50" t="s">
        <v>29</v>
      </c>
      <c r="O50" t="s">
        <v>30</v>
      </c>
      <c r="P50" t="s">
        <v>29</v>
      </c>
    </row>
    <row r="51" spans="1:16" x14ac:dyDescent="0.3">
      <c r="A51">
        <v>2</v>
      </c>
      <c r="B51" t="s">
        <v>20</v>
      </c>
      <c r="C51" t="s">
        <v>21</v>
      </c>
      <c r="D51" t="s">
        <v>22</v>
      </c>
      <c r="E51" t="s">
        <v>41</v>
      </c>
      <c r="F51" t="str">
        <f>"9780194277372"</f>
        <v>9780194277372</v>
      </c>
      <c r="G51" t="s">
        <v>42</v>
      </c>
      <c r="H51" t="s">
        <v>128</v>
      </c>
      <c r="I51" t="s">
        <v>129</v>
      </c>
      <c r="J51">
        <v>2</v>
      </c>
      <c r="K51" t="s">
        <v>45</v>
      </c>
      <c r="L51">
        <v>25.8</v>
      </c>
      <c r="N51" t="s">
        <v>29</v>
      </c>
      <c r="O51" t="s">
        <v>30</v>
      </c>
      <c r="P51" t="s">
        <v>29</v>
      </c>
    </row>
    <row r="52" spans="1:16" x14ac:dyDescent="0.3">
      <c r="A52">
        <v>2</v>
      </c>
      <c r="B52" t="s">
        <v>20</v>
      </c>
      <c r="C52" t="s">
        <v>21</v>
      </c>
      <c r="D52" t="s">
        <v>22</v>
      </c>
      <c r="E52" t="s">
        <v>86</v>
      </c>
      <c r="F52" t="str">
        <f>"9788824750806"</f>
        <v>9788824750806</v>
      </c>
      <c r="G52" t="s">
        <v>87</v>
      </c>
      <c r="H52" t="s">
        <v>88</v>
      </c>
      <c r="I52" t="s">
        <v>89</v>
      </c>
      <c r="J52" t="s">
        <v>27</v>
      </c>
      <c r="K52" t="s">
        <v>90</v>
      </c>
      <c r="L52">
        <v>23.35</v>
      </c>
      <c r="N52" t="s">
        <v>29</v>
      </c>
      <c r="O52" t="s">
        <v>29</v>
      </c>
      <c r="P52" t="s">
        <v>29</v>
      </c>
    </row>
    <row r="53" spans="1:16" x14ac:dyDescent="0.3">
      <c r="A53">
        <v>2</v>
      </c>
      <c r="B53" t="s">
        <v>20</v>
      </c>
      <c r="C53" t="s">
        <v>21</v>
      </c>
      <c r="D53" t="s">
        <v>22</v>
      </c>
      <c r="E53" t="s">
        <v>91</v>
      </c>
      <c r="F53" t="str">
        <f>"9788800228183"</f>
        <v>9788800228183</v>
      </c>
      <c r="G53" t="s">
        <v>92</v>
      </c>
      <c r="H53" t="s">
        <v>93</v>
      </c>
      <c r="I53" t="s">
        <v>94</v>
      </c>
      <c r="J53" t="s">
        <v>27</v>
      </c>
      <c r="K53" t="s">
        <v>95</v>
      </c>
      <c r="L53">
        <v>32.9</v>
      </c>
      <c r="N53" t="s">
        <v>29</v>
      </c>
      <c r="O53" t="s">
        <v>29</v>
      </c>
      <c r="P53" t="s">
        <v>29</v>
      </c>
    </row>
    <row r="54" spans="1:16" x14ac:dyDescent="0.3">
      <c r="A54">
        <v>2</v>
      </c>
      <c r="B54" t="s">
        <v>96</v>
      </c>
      <c r="C54" t="s">
        <v>21</v>
      </c>
      <c r="D54" t="s">
        <v>97</v>
      </c>
      <c r="E54" t="s">
        <v>23</v>
      </c>
      <c r="F54" t="str">
        <f>"9788884960825"</f>
        <v>9788884960825</v>
      </c>
      <c r="G54" t="s">
        <v>24</v>
      </c>
      <c r="H54" t="s">
        <v>112</v>
      </c>
      <c r="I54" t="s">
        <v>26</v>
      </c>
      <c r="J54" t="s">
        <v>27</v>
      </c>
      <c r="K54" t="s">
        <v>28</v>
      </c>
      <c r="L54">
        <v>15.4</v>
      </c>
      <c r="N54" t="s">
        <v>29</v>
      </c>
      <c r="O54" t="s">
        <v>29</v>
      </c>
      <c r="P54" t="s">
        <v>29</v>
      </c>
    </row>
    <row r="55" spans="1:16" x14ac:dyDescent="0.3">
      <c r="A55">
        <v>2</v>
      </c>
      <c r="B55" t="s">
        <v>96</v>
      </c>
      <c r="C55" t="s">
        <v>21</v>
      </c>
      <c r="D55" t="s">
        <v>97</v>
      </c>
      <c r="E55" t="s">
        <v>108</v>
      </c>
      <c r="F55" t="str">
        <f>"9788808263124"</f>
        <v>9788808263124</v>
      </c>
      <c r="G55" t="s">
        <v>109</v>
      </c>
      <c r="H55" t="s">
        <v>130</v>
      </c>
      <c r="I55" t="s">
        <v>26</v>
      </c>
      <c r="J55" t="s">
        <v>27</v>
      </c>
      <c r="K55" t="s">
        <v>107</v>
      </c>
      <c r="L55">
        <v>29.2</v>
      </c>
      <c r="N55" t="s">
        <v>29</v>
      </c>
      <c r="O55" t="s">
        <v>29</v>
      </c>
      <c r="P55" t="s">
        <v>29</v>
      </c>
    </row>
    <row r="56" spans="1:16" x14ac:dyDescent="0.3">
      <c r="A56">
        <v>2</v>
      </c>
      <c r="B56" t="s">
        <v>96</v>
      </c>
      <c r="C56" t="s">
        <v>21</v>
      </c>
      <c r="D56" t="s">
        <v>97</v>
      </c>
      <c r="E56" t="s">
        <v>98</v>
      </c>
      <c r="F56" t="str">
        <f>"9788820346515"</f>
        <v>9788820346515</v>
      </c>
      <c r="G56" t="s">
        <v>99</v>
      </c>
      <c r="H56" t="s">
        <v>100</v>
      </c>
      <c r="I56" t="s">
        <v>101</v>
      </c>
      <c r="J56" t="s">
        <v>27</v>
      </c>
      <c r="K56" t="s">
        <v>102</v>
      </c>
      <c r="L56">
        <v>32.9</v>
      </c>
      <c r="N56" t="s">
        <v>29</v>
      </c>
      <c r="O56" t="s">
        <v>29</v>
      </c>
      <c r="P56" t="s">
        <v>29</v>
      </c>
    </row>
    <row r="57" spans="1:16" x14ac:dyDescent="0.3">
      <c r="A57">
        <v>2</v>
      </c>
      <c r="B57" t="s">
        <v>96</v>
      </c>
      <c r="C57" t="s">
        <v>21</v>
      </c>
      <c r="D57" t="s">
        <v>97</v>
      </c>
      <c r="E57" t="s">
        <v>31</v>
      </c>
      <c r="F57" t="str">
        <f>"9788884880802"</f>
        <v>9788884880802</v>
      </c>
      <c r="G57" t="s">
        <v>32</v>
      </c>
      <c r="H57" t="s">
        <v>33</v>
      </c>
      <c r="I57" t="s">
        <v>34</v>
      </c>
      <c r="J57" t="s">
        <v>27</v>
      </c>
      <c r="K57" t="s">
        <v>35</v>
      </c>
      <c r="L57">
        <v>18</v>
      </c>
      <c r="N57" t="s">
        <v>29</v>
      </c>
      <c r="O57" t="s">
        <v>29</v>
      </c>
      <c r="P57" t="s">
        <v>29</v>
      </c>
    </row>
    <row r="58" spans="1:16" x14ac:dyDescent="0.3">
      <c r="A58">
        <v>2</v>
      </c>
      <c r="B58" t="s">
        <v>96</v>
      </c>
      <c r="C58" t="s">
        <v>21</v>
      </c>
      <c r="D58" t="s">
        <v>97</v>
      </c>
      <c r="E58" t="s">
        <v>103</v>
      </c>
      <c r="F58" t="str">
        <f>"9788808600523"</f>
        <v>9788808600523</v>
      </c>
      <c r="G58" t="s">
        <v>104</v>
      </c>
      <c r="H58" t="s">
        <v>105</v>
      </c>
      <c r="I58" t="s">
        <v>106</v>
      </c>
      <c r="J58">
        <v>1</v>
      </c>
      <c r="K58" t="s">
        <v>107</v>
      </c>
      <c r="L58">
        <v>35.4</v>
      </c>
      <c r="N58" t="s">
        <v>29</v>
      </c>
      <c r="O58" t="s">
        <v>29</v>
      </c>
      <c r="P58" t="s">
        <v>29</v>
      </c>
    </row>
    <row r="59" spans="1:16" x14ac:dyDescent="0.3">
      <c r="A59">
        <v>2</v>
      </c>
      <c r="B59" t="s">
        <v>96</v>
      </c>
      <c r="C59" t="s">
        <v>21</v>
      </c>
      <c r="D59" t="s">
        <v>97</v>
      </c>
      <c r="E59" t="s">
        <v>123</v>
      </c>
      <c r="F59" t="str">
        <f>"9788800229197"</f>
        <v>9788800229197</v>
      </c>
      <c r="G59" t="s">
        <v>124</v>
      </c>
      <c r="H59" t="s">
        <v>125</v>
      </c>
      <c r="I59" t="s">
        <v>76</v>
      </c>
      <c r="J59" t="s">
        <v>27</v>
      </c>
      <c r="K59" t="s">
        <v>95</v>
      </c>
      <c r="L59">
        <v>21.2</v>
      </c>
      <c r="N59" t="s">
        <v>29</v>
      </c>
      <c r="O59" t="s">
        <v>30</v>
      </c>
      <c r="P59" t="s">
        <v>29</v>
      </c>
    </row>
    <row r="60" spans="1:16" x14ac:dyDescent="0.3">
      <c r="A60">
        <v>2</v>
      </c>
      <c r="B60" t="s">
        <v>96</v>
      </c>
      <c r="C60" t="s">
        <v>21</v>
      </c>
      <c r="D60" t="s">
        <v>97</v>
      </c>
      <c r="E60" t="s">
        <v>50</v>
      </c>
      <c r="F60" t="str">
        <f>"9788839520524"</f>
        <v>9788839520524</v>
      </c>
      <c r="G60" t="s">
        <v>126</v>
      </c>
      <c r="H60" t="s">
        <v>127</v>
      </c>
      <c r="I60" t="s">
        <v>53</v>
      </c>
      <c r="J60">
        <v>2</v>
      </c>
      <c r="K60" t="s">
        <v>54</v>
      </c>
      <c r="L60">
        <v>26.8</v>
      </c>
      <c r="N60" t="s">
        <v>29</v>
      </c>
      <c r="O60" t="s">
        <v>30</v>
      </c>
      <c r="P60" t="s">
        <v>29</v>
      </c>
    </row>
    <row r="61" spans="1:16" x14ac:dyDescent="0.3">
      <c r="A61">
        <v>2</v>
      </c>
      <c r="B61" t="s">
        <v>96</v>
      </c>
      <c r="C61" t="s">
        <v>21</v>
      </c>
      <c r="D61" t="s">
        <v>97</v>
      </c>
      <c r="E61" t="s">
        <v>41</v>
      </c>
      <c r="F61" t="str">
        <f>"9780194277372"</f>
        <v>9780194277372</v>
      </c>
      <c r="G61" t="s">
        <v>42</v>
      </c>
      <c r="H61" t="s">
        <v>128</v>
      </c>
      <c r="I61" t="s">
        <v>129</v>
      </c>
      <c r="J61">
        <v>2</v>
      </c>
      <c r="K61" t="s">
        <v>45</v>
      </c>
      <c r="L61">
        <v>25.8</v>
      </c>
      <c r="N61" t="s">
        <v>29</v>
      </c>
      <c r="O61" t="s">
        <v>30</v>
      </c>
      <c r="P61" t="s">
        <v>29</v>
      </c>
    </row>
    <row r="62" spans="1:16" x14ac:dyDescent="0.3">
      <c r="A62">
        <v>2</v>
      </c>
      <c r="B62" t="s">
        <v>96</v>
      </c>
      <c r="C62" t="s">
        <v>21</v>
      </c>
      <c r="D62" t="s">
        <v>97</v>
      </c>
      <c r="E62" t="s">
        <v>83</v>
      </c>
      <c r="F62" t="str">
        <f>"9788851907143"</f>
        <v>9788851907143</v>
      </c>
      <c r="G62" t="s">
        <v>117</v>
      </c>
      <c r="H62" t="s">
        <v>118</v>
      </c>
      <c r="I62" t="s">
        <v>119</v>
      </c>
      <c r="J62" t="s">
        <v>27</v>
      </c>
      <c r="K62" t="s">
        <v>120</v>
      </c>
      <c r="L62">
        <v>16.52</v>
      </c>
      <c r="N62" t="s">
        <v>29</v>
      </c>
      <c r="O62" t="s">
        <v>29</v>
      </c>
      <c r="P62" t="s">
        <v>29</v>
      </c>
    </row>
    <row r="63" spans="1:16" x14ac:dyDescent="0.3">
      <c r="A63">
        <v>2</v>
      </c>
      <c r="B63" t="s">
        <v>96</v>
      </c>
      <c r="C63" t="s">
        <v>21</v>
      </c>
      <c r="D63" t="s">
        <v>97</v>
      </c>
      <c r="E63" t="s">
        <v>46</v>
      </c>
      <c r="F63" t="str">
        <f>"9788863645521"</f>
        <v>9788863645521</v>
      </c>
      <c r="G63" t="s">
        <v>47</v>
      </c>
      <c r="H63" t="s">
        <v>121</v>
      </c>
      <c r="I63" t="s">
        <v>26</v>
      </c>
      <c r="J63">
        <v>2</v>
      </c>
      <c r="K63" t="s">
        <v>49</v>
      </c>
      <c r="L63">
        <v>21</v>
      </c>
      <c r="N63" t="s">
        <v>29</v>
      </c>
      <c r="O63" t="s">
        <v>30</v>
      </c>
      <c r="P63" t="s">
        <v>29</v>
      </c>
    </row>
    <row r="64" spans="1:16" x14ac:dyDescent="0.3">
      <c r="A64">
        <v>2</v>
      </c>
      <c r="B64" t="s">
        <v>96</v>
      </c>
      <c r="C64" t="s">
        <v>21</v>
      </c>
      <c r="D64" t="s">
        <v>97</v>
      </c>
      <c r="E64" t="s">
        <v>55</v>
      </c>
      <c r="F64" t="str">
        <f>"9788824745239"</f>
        <v>9788824745239</v>
      </c>
      <c r="G64" t="s">
        <v>56</v>
      </c>
      <c r="H64" t="s">
        <v>57</v>
      </c>
      <c r="I64" t="s">
        <v>122</v>
      </c>
      <c r="J64">
        <v>2</v>
      </c>
      <c r="K64" t="s">
        <v>59</v>
      </c>
      <c r="L64">
        <v>18.3</v>
      </c>
      <c r="M64">
        <v>2016</v>
      </c>
      <c r="N64" t="s">
        <v>29</v>
      </c>
      <c r="O64" t="s">
        <v>30</v>
      </c>
      <c r="P64" t="s">
        <v>29</v>
      </c>
    </row>
    <row r="65" spans="1:16" x14ac:dyDescent="0.3">
      <c r="A65">
        <v>2</v>
      </c>
      <c r="B65" t="s">
        <v>96</v>
      </c>
      <c r="C65" t="s">
        <v>21</v>
      </c>
      <c r="D65" t="s">
        <v>97</v>
      </c>
      <c r="E65" t="s">
        <v>60</v>
      </c>
      <c r="F65" t="str">
        <f>"9788805074402"</f>
        <v>9788805074402</v>
      </c>
      <c r="G65" t="s">
        <v>61</v>
      </c>
      <c r="H65" t="s">
        <v>62</v>
      </c>
      <c r="I65" t="s">
        <v>63</v>
      </c>
      <c r="J65" t="s">
        <v>27</v>
      </c>
      <c r="K65" t="s">
        <v>64</v>
      </c>
      <c r="L65">
        <v>15.8</v>
      </c>
      <c r="N65" t="s">
        <v>29</v>
      </c>
      <c r="O65" t="s">
        <v>30</v>
      </c>
      <c r="P65" t="s">
        <v>29</v>
      </c>
    </row>
    <row r="66" spans="1:16" x14ac:dyDescent="0.3">
      <c r="A66">
        <v>2</v>
      </c>
      <c r="B66" t="s">
        <v>96</v>
      </c>
      <c r="C66" t="s">
        <v>21</v>
      </c>
      <c r="D66" t="s">
        <v>97</v>
      </c>
      <c r="E66" t="s">
        <v>69</v>
      </c>
      <c r="F66" t="str">
        <f>"9788805075867"</f>
        <v>9788805075867</v>
      </c>
      <c r="G66" t="s">
        <v>70</v>
      </c>
      <c r="H66" t="s">
        <v>71</v>
      </c>
      <c r="I66" t="s">
        <v>72</v>
      </c>
      <c r="J66" t="s">
        <v>27</v>
      </c>
      <c r="K66" t="s">
        <v>64</v>
      </c>
      <c r="L66">
        <v>11.4</v>
      </c>
      <c r="M66">
        <v>2016</v>
      </c>
      <c r="N66" t="s">
        <v>29</v>
      </c>
      <c r="O66" t="s">
        <v>29</v>
      </c>
      <c r="P66" t="s">
        <v>29</v>
      </c>
    </row>
    <row r="67" spans="1:16" x14ac:dyDescent="0.3">
      <c r="A67">
        <v>2</v>
      </c>
      <c r="B67" t="s">
        <v>96</v>
      </c>
      <c r="C67" t="s">
        <v>21</v>
      </c>
      <c r="D67" t="s">
        <v>97</v>
      </c>
      <c r="E67" t="s">
        <v>86</v>
      </c>
      <c r="F67" t="str">
        <f>"9788824750806"</f>
        <v>9788824750806</v>
      </c>
      <c r="G67" t="s">
        <v>87</v>
      </c>
      <c r="H67" t="s">
        <v>88</v>
      </c>
      <c r="I67" t="s">
        <v>89</v>
      </c>
      <c r="J67" t="s">
        <v>27</v>
      </c>
      <c r="K67" t="s">
        <v>90</v>
      </c>
      <c r="L67">
        <v>23.35</v>
      </c>
      <c r="N67" t="s">
        <v>29</v>
      </c>
      <c r="O67" t="s">
        <v>30</v>
      </c>
      <c r="P67" t="s">
        <v>29</v>
      </c>
    </row>
    <row r="68" spans="1:16" x14ac:dyDescent="0.3">
      <c r="A68">
        <v>2</v>
      </c>
      <c r="B68" t="s">
        <v>96</v>
      </c>
      <c r="C68" t="s">
        <v>21</v>
      </c>
      <c r="D68" t="s">
        <v>97</v>
      </c>
      <c r="E68" t="s">
        <v>91</v>
      </c>
      <c r="F68" t="str">
        <f>"9788800228183"</f>
        <v>9788800228183</v>
      </c>
      <c r="G68" t="s">
        <v>92</v>
      </c>
      <c r="H68" t="s">
        <v>93</v>
      </c>
      <c r="I68" t="s">
        <v>94</v>
      </c>
      <c r="J68" t="s">
        <v>27</v>
      </c>
      <c r="K68" t="s">
        <v>95</v>
      </c>
      <c r="L68">
        <v>32.9</v>
      </c>
      <c r="N68" t="s">
        <v>29</v>
      </c>
      <c r="O68" t="s">
        <v>30</v>
      </c>
      <c r="P68" t="s">
        <v>29</v>
      </c>
    </row>
    <row r="69" spans="1:16" x14ac:dyDescent="0.3">
      <c r="A69">
        <v>3</v>
      </c>
      <c r="B69" t="s">
        <v>20</v>
      </c>
      <c r="C69" t="s">
        <v>131</v>
      </c>
      <c r="D69" t="s">
        <v>132</v>
      </c>
      <c r="E69" t="s">
        <v>23</v>
      </c>
      <c r="F69" t="str">
        <f>"9788884960825"</f>
        <v>9788884960825</v>
      </c>
      <c r="G69" t="s">
        <v>24</v>
      </c>
      <c r="H69" t="s">
        <v>112</v>
      </c>
      <c r="I69" t="s">
        <v>26</v>
      </c>
      <c r="J69" t="s">
        <v>27</v>
      </c>
      <c r="K69" t="s">
        <v>28</v>
      </c>
      <c r="L69">
        <v>15.4</v>
      </c>
      <c r="N69" t="s">
        <v>29</v>
      </c>
      <c r="O69" t="s">
        <v>29</v>
      </c>
      <c r="P69" t="s">
        <v>29</v>
      </c>
    </row>
    <row r="70" spans="1:16" x14ac:dyDescent="0.3">
      <c r="A70">
        <v>3</v>
      </c>
      <c r="B70" t="s">
        <v>20</v>
      </c>
      <c r="C70" t="s">
        <v>131</v>
      </c>
      <c r="D70" t="s">
        <v>132</v>
      </c>
      <c r="E70" t="s">
        <v>41</v>
      </c>
      <c r="F70" t="str">
        <f>"9780194606516"</f>
        <v>9780194606516</v>
      </c>
      <c r="G70" t="s">
        <v>117</v>
      </c>
      <c r="H70" t="s">
        <v>133</v>
      </c>
      <c r="I70" t="s">
        <v>134</v>
      </c>
      <c r="J70" t="s">
        <v>27</v>
      </c>
      <c r="K70" t="s">
        <v>45</v>
      </c>
      <c r="L70">
        <v>27.9</v>
      </c>
      <c r="M70">
        <v>2018</v>
      </c>
      <c r="N70" t="s">
        <v>30</v>
      </c>
      <c r="O70" t="s">
        <v>30</v>
      </c>
      <c r="P70" t="s">
        <v>29</v>
      </c>
    </row>
    <row r="71" spans="1:16" x14ac:dyDescent="0.3">
      <c r="A71">
        <v>3</v>
      </c>
      <c r="B71" t="s">
        <v>20</v>
      </c>
      <c r="C71" t="s">
        <v>131</v>
      </c>
      <c r="D71" t="s">
        <v>132</v>
      </c>
      <c r="E71" t="s">
        <v>135</v>
      </c>
      <c r="F71" t="str">
        <f>"9788820383237"</f>
        <v>9788820383237</v>
      </c>
      <c r="G71" t="s">
        <v>136</v>
      </c>
      <c r="H71" t="s">
        <v>135</v>
      </c>
      <c r="I71" t="s">
        <v>137</v>
      </c>
      <c r="J71">
        <v>1</v>
      </c>
      <c r="K71" t="s">
        <v>102</v>
      </c>
      <c r="L71">
        <v>24.9</v>
      </c>
      <c r="M71">
        <v>2018</v>
      </c>
      <c r="N71" t="s">
        <v>30</v>
      </c>
      <c r="O71" t="s">
        <v>30</v>
      </c>
      <c r="P71" t="s">
        <v>29</v>
      </c>
    </row>
    <row r="72" spans="1:16" x14ac:dyDescent="0.3">
      <c r="A72">
        <v>3</v>
      </c>
      <c r="B72" t="s">
        <v>20</v>
      </c>
      <c r="C72" t="s">
        <v>131</v>
      </c>
      <c r="D72" t="s">
        <v>132</v>
      </c>
      <c r="E72" t="s">
        <v>138</v>
      </c>
      <c r="F72" t="str">
        <f>"9788883611773"</f>
        <v>9788883611773</v>
      </c>
      <c r="G72" t="s">
        <v>139</v>
      </c>
      <c r="H72" t="s">
        <v>140</v>
      </c>
      <c r="I72" t="s">
        <v>141</v>
      </c>
      <c r="J72" t="s">
        <v>27</v>
      </c>
      <c r="K72" t="s">
        <v>68</v>
      </c>
      <c r="L72">
        <v>14.32</v>
      </c>
      <c r="N72" t="s">
        <v>29</v>
      </c>
      <c r="O72" t="s">
        <v>30</v>
      </c>
      <c r="P72" t="s">
        <v>29</v>
      </c>
    </row>
    <row r="73" spans="1:16" x14ac:dyDescent="0.3">
      <c r="A73">
        <v>3</v>
      </c>
      <c r="B73" t="s">
        <v>20</v>
      </c>
      <c r="C73" t="s">
        <v>131</v>
      </c>
      <c r="D73" t="s">
        <v>132</v>
      </c>
      <c r="E73" t="s">
        <v>142</v>
      </c>
      <c r="F73" t="str">
        <f>"9788848201414"</f>
        <v>9788848201414</v>
      </c>
      <c r="G73" t="s">
        <v>143</v>
      </c>
      <c r="H73" t="s">
        <v>144</v>
      </c>
      <c r="I73" t="s">
        <v>145</v>
      </c>
      <c r="J73" t="s">
        <v>27</v>
      </c>
      <c r="K73" t="s">
        <v>40</v>
      </c>
      <c r="L73">
        <v>37.299999999999997</v>
      </c>
      <c r="N73" t="s">
        <v>29</v>
      </c>
      <c r="O73" t="s">
        <v>30</v>
      </c>
      <c r="P73" t="s">
        <v>29</v>
      </c>
    </row>
    <row r="74" spans="1:16" x14ac:dyDescent="0.3">
      <c r="A74">
        <v>3</v>
      </c>
      <c r="B74" t="s">
        <v>20</v>
      </c>
      <c r="C74" t="s">
        <v>131</v>
      </c>
      <c r="D74" t="s">
        <v>132</v>
      </c>
      <c r="E74" t="s">
        <v>146</v>
      </c>
      <c r="F74" t="str">
        <f>"9788883611513"</f>
        <v>9788883611513</v>
      </c>
      <c r="G74" t="s">
        <v>147</v>
      </c>
      <c r="H74" t="s">
        <v>148</v>
      </c>
      <c r="I74" t="s">
        <v>149</v>
      </c>
      <c r="J74" t="s">
        <v>27</v>
      </c>
      <c r="K74" t="s">
        <v>68</v>
      </c>
      <c r="L74">
        <v>22.5</v>
      </c>
      <c r="N74" t="s">
        <v>29</v>
      </c>
      <c r="O74" t="s">
        <v>30</v>
      </c>
      <c r="P74" t="s">
        <v>29</v>
      </c>
    </row>
    <row r="75" spans="1:16" x14ac:dyDescent="0.3">
      <c r="A75">
        <v>3</v>
      </c>
      <c r="B75" t="s">
        <v>20</v>
      </c>
      <c r="C75" t="s">
        <v>131</v>
      </c>
      <c r="D75" t="s">
        <v>132</v>
      </c>
      <c r="E75" t="s">
        <v>83</v>
      </c>
      <c r="F75" t="str">
        <f>"9788851907143"</f>
        <v>9788851907143</v>
      </c>
      <c r="G75" t="s">
        <v>117</v>
      </c>
      <c r="H75" t="s">
        <v>118</v>
      </c>
      <c r="I75" t="s">
        <v>119</v>
      </c>
      <c r="J75" t="s">
        <v>27</v>
      </c>
      <c r="K75" t="s">
        <v>120</v>
      </c>
      <c r="L75">
        <v>16.52</v>
      </c>
      <c r="N75" t="s">
        <v>29</v>
      </c>
      <c r="O75" t="s">
        <v>29</v>
      </c>
      <c r="P75" t="s">
        <v>29</v>
      </c>
    </row>
    <row r="76" spans="1:16" x14ac:dyDescent="0.3">
      <c r="A76">
        <v>3</v>
      </c>
      <c r="B76" t="s">
        <v>20</v>
      </c>
      <c r="C76" t="s">
        <v>131</v>
      </c>
      <c r="D76" t="s">
        <v>132</v>
      </c>
      <c r="E76" t="s">
        <v>150</v>
      </c>
      <c r="F76" t="str">
        <f>"9788849478006"</f>
        <v>9788849478006</v>
      </c>
      <c r="G76" t="s">
        <v>151</v>
      </c>
      <c r="H76" t="s">
        <v>152</v>
      </c>
      <c r="I76" t="s">
        <v>26</v>
      </c>
      <c r="J76" t="s">
        <v>27</v>
      </c>
      <c r="K76" t="s">
        <v>153</v>
      </c>
      <c r="L76">
        <v>26.77</v>
      </c>
      <c r="N76" t="s">
        <v>29</v>
      </c>
      <c r="O76" t="s">
        <v>30</v>
      </c>
      <c r="P76" t="s">
        <v>29</v>
      </c>
    </row>
    <row r="77" spans="1:16" x14ac:dyDescent="0.3">
      <c r="A77">
        <v>3</v>
      </c>
      <c r="B77" t="s">
        <v>20</v>
      </c>
      <c r="C77" t="s">
        <v>131</v>
      </c>
      <c r="D77" t="s">
        <v>132</v>
      </c>
      <c r="E77" t="s">
        <v>154</v>
      </c>
      <c r="F77" t="str">
        <f>"9788868893576"</f>
        <v>9788868893576</v>
      </c>
      <c r="G77" t="s">
        <v>155</v>
      </c>
      <c r="H77" t="s">
        <v>156</v>
      </c>
      <c r="I77" t="s">
        <v>157</v>
      </c>
      <c r="J77">
        <v>1</v>
      </c>
      <c r="K77" t="s">
        <v>158</v>
      </c>
      <c r="L77">
        <v>26.5</v>
      </c>
      <c r="M77">
        <v>2017</v>
      </c>
      <c r="N77" t="s">
        <v>29</v>
      </c>
      <c r="O77" t="s">
        <v>30</v>
      </c>
      <c r="P77" t="s">
        <v>29</v>
      </c>
    </row>
    <row r="78" spans="1:16" x14ac:dyDescent="0.3">
      <c r="A78">
        <v>3</v>
      </c>
      <c r="B78" t="s">
        <v>20</v>
      </c>
      <c r="C78" t="s">
        <v>131</v>
      </c>
      <c r="D78" t="s">
        <v>132</v>
      </c>
      <c r="E78" t="s">
        <v>41</v>
      </c>
      <c r="F78" t="str">
        <f>"9788884882684"</f>
        <v>9788884882684</v>
      </c>
      <c r="G78" t="s">
        <v>159</v>
      </c>
      <c r="H78" t="s">
        <v>160</v>
      </c>
      <c r="I78" t="s">
        <v>161</v>
      </c>
      <c r="J78" t="s">
        <v>27</v>
      </c>
      <c r="K78" t="s">
        <v>35</v>
      </c>
      <c r="L78">
        <v>22</v>
      </c>
      <c r="M78">
        <v>2015</v>
      </c>
      <c r="N78" t="s">
        <v>29</v>
      </c>
      <c r="O78" t="s">
        <v>30</v>
      </c>
      <c r="P78" t="s">
        <v>29</v>
      </c>
    </row>
    <row r="79" spans="1:16" x14ac:dyDescent="0.3">
      <c r="A79">
        <v>3</v>
      </c>
      <c r="B79" t="s">
        <v>20</v>
      </c>
      <c r="C79" t="s">
        <v>131</v>
      </c>
      <c r="D79" t="s">
        <v>132</v>
      </c>
      <c r="E79" t="s">
        <v>50</v>
      </c>
      <c r="F79" t="str">
        <f>"9788829846030"</f>
        <v>9788829846030</v>
      </c>
      <c r="G79" t="s">
        <v>162</v>
      </c>
      <c r="H79" t="s">
        <v>163</v>
      </c>
      <c r="I79" t="s">
        <v>164</v>
      </c>
      <c r="J79">
        <v>1</v>
      </c>
      <c r="K79" t="s">
        <v>77</v>
      </c>
      <c r="L79">
        <v>17.350000000000001</v>
      </c>
      <c r="M79">
        <v>2015</v>
      </c>
      <c r="N79" t="s">
        <v>29</v>
      </c>
      <c r="O79" t="s">
        <v>30</v>
      </c>
      <c r="P79" t="s">
        <v>29</v>
      </c>
    </row>
    <row r="80" spans="1:16" x14ac:dyDescent="0.3">
      <c r="A80">
        <v>3</v>
      </c>
      <c r="B80" t="s">
        <v>20</v>
      </c>
      <c r="C80" t="s">
        <v>131</v>
      </c>
      <c r="D80" t="s">
        <v>132</v>
      </c>
      <c r="E80" t="s">
        <v>55</v>
      </c>
      <c r="F80" t="str">
        <f>"9788824751056"</f>
        <v>9788824751056</v>
      </c>
      <c r="G80" t="s">
        <v>165</v>
      </c>
      <c r="H80" t="s">
        <v>57</v>
      </c>
      <c r="I80" t="s">
        <v>166</v>
      </c>
      <c r="J80">
        <v>1</v>
      </c>
      <c r="K80" t="s">
        <v>59</v>
      </c>
      <c r="L80">
        <v>23.35</v>
      </c>
      <c r="N80" t="s">
        <v>29</v>
      </c>
      <c r="O80" t="s">
        <v>30</v>
      </c>
      <c r="P80" t="s">
        <v>29</v>
      </c>
    </row>
    <row r="81" spans="1:16" x14ac:dyDescent="0.3">
      <c r="A81">
        <v>3</v>
      </c>
      <c r="B81" t="s">
        <v>96</v>
      </c>
      <c r="C81" t="s">
        <v>131</v>
      </c>
      <c r="D81" t="s">
        <v>167</v>
      </c>
      <c r="E81" t="s">
        <v>108</v>
      </c>
      <c r="F81" t="str">
        <f>"9788808263124"</f>
        <v>9788808263124</v>
      </c>
      <c r="G81" t="s">
        <v>109</v>
      </c>
      <c r="H81" t="s">
        <v>130</v>
      </c>
      <c r="I81" t="s">
        <v>26</v>
      </c>
      <c r="J81" t="s">
        <v>27</v>
      </c>
      <c r="K81" t="s">
        <v>107</v>
      </c>
      <c r="L81">
        <v>29.2</v>
      </c>
      <c r="N81" t="s">
        <v>29</v>
      </c>
      <c r="O81" t="s">
        <v>29</v>
      </c>
      <c r="P81" t="s">
        <v>29</v>
      </c>
    </row>
    <row r="82" spans="1:16" x14ac:dyDescent="0.3">
      <c r="A82">
        <v>3</v>
      </c>
      <c r="B82" t="s">
        <v>96</v>
      </c>
      <c r="C82" t="s">
        <v>131</v>
      </c>
      <c r="D82" t="s">
        <v>167</v>
      </c>
      <c r="E82" t="s">
        <v>98</v>
      </c>
      <c r="F82" t="str">
        <f>"9788820346515"</f>
        <v>9788820346515</v>
      </c>
      <c r="G82" t="s">
        <v>99</v>
      </c>
      <c r="H82" t="s">
        <v>100</v>
      </c>
      <c r="I82" t="s">
        <v>101</v>
      </c>
      <c r="J82" t="s">
        <v>27</v>
      </c>
      <c r="K82" t="s">
        <v>102</v>
      </c>
      <c r="L82">
        <v>32.9</v>
      </c>
      <c r="N82" t="s">
        <v>29</v>
      </c>
      <c r="O82" t="s">
        <v>29</v>
      </c>
      <c r="P82" t="s">
        <v>29</v>
      </c>
    </row>
    <row r="83" spans="1:16" x14ac:dyDescent="0.3">
      <c r="A83">
        <v>3</v>
      </c>
      <c r="B83" t="s">
        <v>96</v>
      </c>
      <c r="C83" t="s">
        <v>131</v>
      </c>
      <c r="D83" t="s">
        <v>167</v>
      </c>
      <c r="E83" t="s">
        <v>23</v>
      </c>
      <c r="F83" t="str">
        <f>"9788884960689"</f>
        <v>9788884960689</v>
      </c>
      <c r="G83" t="s">
        <v>24</v>
      </c>
      <c r="H83" t="s">
        <v>25</v>
      </c>
      <c r="I83" t="s">
        <v>26</v>
      </c>
      <c r="J83" t="s">
        <v>27</v>
      </c>
      <c r="K83" t="s">
        <v>28</v>
      </c>
      <c r="L83">
        <v>22.6</v>
      </c>
      <c r="N83" t="s">
        <v>29</v>
      </c>
      <c r="O83" t="s">
        <v>29</v>
      </c>
      <c r="P83" t="s">
        <v>29</v>
      </c>
    </row>
    <row r="84" spans="1:16" x14ac:dyDescent="0.3">
      <c r="A84">
        <v>3</v>
      </c>
      <c r="B84" t="s">
        <v>96</v>
      </c>
      <c r="C84" t="s">
        <v>131</v>
      </c>
      <c r="D84" t="s">
        <v>167</v>
      </c>
      <c r="E84" t="s">
        <v>103</v>
      </c>
      <c r="F84" t="str">
        <f>"9788808235152"</f>
        <v>9788808235152</v>
      </c>
      <c r="G84" t="s">
        <v>104</v>
      </c>
      <c r="H84" t="s">
        <v>168</v>
      </c>
      <c r="I84" t="s">
        <v>122</v>
      </c>
      <c r="J84">
        <v>2</v>
      </c>
      <c r="K84" t="s">
        <v>107</v>
      </c>
      <c r="L84">
        <v>25.1</v>
      </c>
      <c r="M84">
        <v>2015</v>
      </c>
      <c r="N84" t="s">
        <v>29</v>
      </c>
      <c r="O84" t="s">
        <v>30</v>
      </c>
      <c r="P84" t="s">
        <v>29</v>
      </c>
    </row>
    <row r="85" spans="1:16" x14ac:dyDescent="0.3">
      <c r="A85">
        <v>3</v>
      </c>
      <c r="B85" t="s">
        <v>96</v>
      </c>
      <c r="C85" t="s">
        <v>131</v>
      </c>
      <c r="D85" t="s">
        <v>167</v>
      </c>
      <c r="E85" t="s">
        <v>83</v>
      </c>
      <c r="F85" t="str">
        <f>"9788851907143"</f>
        <v>9788851907143</v>
      </c>
      <c r="G85" t="s">
        <v>117</v>
      </c>
      <c r="H85" t="s">
        <v>118</v>
      </c>
      <c r="I85" t="s">
        <v>119</v>
      </c>
      <c r="J85" t="s">
        <v>27</v>
      </c>
      <c r="K85" t="s">
        <v>120</v>
      </c>
      <c r="L85">
        <v>16.52</v>
      </c>
      <c r="N85" t="s">
        <v>29</v>
      </c>
      <c r="O85" t="s">
        <v>29</v>
      </c>
      <c r="P85" t="s">
        <v>29</v>
      </c>
    </row>
    <row r="86" spans="1:16" x14ac:dyDescent="0.3">
      <c r="A86">
        <v>3</v>
      </c>
      <c r="B86" t="s">
        <v>96</v>
      </c>
      <c r="C86" t="s">
        <v>131</v>
      </c>
      <c r="D86" t="s">
        <v>167</v>
      </c>
      <c r="E86" t="s">
        <v>169</v>
      </c>
      <c r="F86" t="str">
        <f>"9788808264008"</f>
        <v>9788808264008</v>
      </c>
      <c r="G86" t="s">
        <v>170</v>
      </c>
      <c r="H86" t="s">
        <v>171</v>
      </c>
      <c r="I86" t="s">
        <v>26</v>
      </c>
      <c r="J86" t="s">
        <v>27</v>
      </c>
      <c r="K86" t="s">
        <v>107</v>
      </c>
      <c r="L86">
        <v>45</v>
      </c>
      <c r="N86" t="s">
        <v>29</v>
      </c>
      <c r="O86" t="s">
        <v>30</v>
      </c>
      <c r="P86" t="s">
        <v>29</v>
      </c>
    </row>
    <row r="87" spans="1:16" x14ac:dyDescent="0.3">
      <c r="A87">
        <v>3</v>
      </c>
      <c r="B87" t="s">
        <v>96</v>
      </c>
      <c r="C87" t="s">
        <v>131</v>
      </c>
      <c r="D87" t="s">
        <v>167</v>
      </c>
      <c r="E87" t="s">
        <v>154</v>
      </c>
      <c r="F87" t="str">
        <f>"9788868893576"</f>
        <v>9788868893576</v>
      </c>
      <c r="G87" t="s">
        <v>155</v>
      </c>
      <c r="H87" t="s">
        <v>156</v>
      </c>
      <c r="I87" t="s">
        <v>157</v>
      </c>
      <c r="J87">
        <v>1</v>
      </c>
      <c r="K87" t="s">
        <v>158</v>
      </c>
      <c r="L87">
        <v>26.5</v>
      </c>
      <c r="M87">
        <v>2017</v>
      </c>
      <c r="N87" t="s">
        <v>29</v>
      </c>
      <c r="O87" t="s">
        <v>30</v>
      </c>
      <c r="P87" t="s">
        <v>29</v>
      </c>
    </row>
    <row r="88" spans="1:16" x14ac:dyDescent="0.3">
      <c r="A88">
        <v>3</v>
      </c>
      <c r="B88" t="s">
        <v>96</v>
      </c>
      <c r="C88" t="s">
        <v>131</v>
      </c>
      <c r="D88" t="s">
        <v>167</v>
      </c>
      <c r="E88" t="s">
        <v>41</v>
      </c>
      <c r="F88" t="str">
        <f>"9788820366476"</f>
        <v>9788820366476</v>
      </c>
      <c r="G88" t="s">
        <v>172</v>
      </c>
      <c r="H88" t="s">
        <v>173</v>
      </c>
      <c r="I88" t="s">
        <v>174</v>
      </c>
      <c r="J88" t="s">
        <v>27</v>
      </c>
      <c r="K88" t="s">
        <v>102</v>
      </c>
      <c r="L88">
        <v>23.9</v>
      </c>
      <c r="N88" t="s">
        <v>29</v>
      </c>
      <c r="O88" t="s">
        <v>30</v>
      </c>
      <c r="P88" t="s">
        <v>29</v>
      </c>
    </row>
    <row r="89" spans="1:16" x14ac:dyDescent="0.3">
      <c r="A89">
        <v>3</v>
      </c>
      <c r="B89" t="s">
        <v>96</v>
      </c>
      <c r="C89" t="s">
        <v>131</v>
      </c>
      <c r="D89" t="s">
        <v>167</v>
      </c>
      <c r="E89" t="s">
        <v>55</v>
      </c>
      <c r="F89" t="str">
        <f>"9788824751056"</f>
        <v>9788824751056</v>
      </c>
      <c r="G89" t="s">
        <v>165</v>
      </c>
      <c r="H89" t="s">
        <v>57</v>
      </c>
      <c r="I89" t="s">
        <v>166</v>
      </c>
      <c r="J89">
        <v>1</v>
      </c>
      <c r="K89" t="s">
        <v>59</v>
      </c>
      <c r="L89">
        <v>23.35</v>
      </c>
      <c r="N89" t="s">
        <v>29</v>
      </c>
      <c r="O89" t="s">
        <v>30</v>
      </c>
      <c r="P89" t="s">
        <v>29</v>
      </c>
    </row>
    <row r="90" spans="1:16" x14ac:dyDescent="0.3">
      <c r="A90">
        <v>3</v>
      </c>
      <c r="B90" t="s">
        <v>96</v>
      </c>
      <c r="C90" t="s">
        <v>131</v>
      </c>
      <c r="D90" t="s">
        <v>167</v>
      </c>
      <c r="E90" t="s">
        <v>41</v>
      </c>
      <c r="F90" t="str">
        <f>"9780194606516"</f>
        <v>9780194606516</v>
      </c>
      <c r="G90" t="s">
        <v>117</v>
      </c>
      <c r="H90" t="s">
        <v>133</v>
      </c>
      <c r="I90" t="s">
        <v>134</v>
      </c>
      <c r="J90" t="s">
        <v>27</v>
      </c>
      <c r="K90" t="s">
        <v>45</v>
      </c>
      <c r="L90">
        <v>27.9</v>
      </c>
      <c r="M90">
        <v>2018</v>
      </c>
      <c r="N90" t="s">
        <v>30</v>
      </c>
      <c r="O90" t="s">
        <v>30</v>
      </c>
      <c r="P90" t="s">
        <v>29</v>
      </c>
    </row>
    <row r="91" spans="1:16" x14ac:dyDescent="0.3">
      <c r="A91">
        <v>3</v>
      </c>
      <c r="B91" t="s">
        <v>96</v>
      </c>
      <c r="C91" t="s">
        <v>131</v>
      </c>
      <c r="D91" t="s">
        <v>167</v>
      </c>
      <c r="E91" t="s">
        <v>50</v>
      </c>
      <c r="F91" t="str">
        <f>"9788829846030"</f>
        <v>9788829846030</v>
      </c>
      <c r="G91" t="s">
        <v>162</v>
      </c>
      <c r="H91" t="s">
        <v>163</v>
      </c>
      <c r="I91" t="s">
        <v>164</v>
      </c>
      <c r="J91">
        <v>1</v>
      </c>
      <c r="K91" t="s">
        <v>77</v>
      </c>
      <c r="L91">
        <v>17.350000000000001</v>
      </c>
      <c r="M91">
        <v>2015</v>
      </c>
      <c r="N91" t="s">
        <v>29</v>
      </c>
      <c r="O91" t="s">
        <v>30</v>
      </c>
      <c r="P91" t="s">
        <v>29</v>
      </c>
    </row>
    <row r="92" spans="1:16" x14ac:dyDescent="0.3">
      <c r="A92">
        <v>4</v>
      </c>
      <c r="B92" t="s">
        <v>20</v>
      </c>
      <c r="C92" t="s">
        <v>131</v>
      </c>
      <c r="D92" t="s">
        <v>132</v>
      </c>
      <c r="E92" t="s">
        <v>23</v>
      </c>
      <c r="F92" t="str">
        <f>"9788884960825"</f>
        <v>9788884960825</v>
      </c>
      <c r="G92" t="s">
        <v>24</v>
      </c>
      <c r="H92" t="s">
        <v>112</v>
      </c>
      <c r="I92" t="s">
        <v>26</v>
      </c>
      <c r="J92" t="s">
        <v>27</v>
      </c>
      <c r="K92" t="s">
        <v>28</v>
      </c>
      <c r="L92">
        <v>15.4</v>
      </c>
      <c r="N92" t="s">
        <v>29</v>
      </c>
      <c r="O92" t="s">
        <v>29</v>
      </c>
      <c r="P92" t="s">
        <v>29</v>
      </c>
    </row>
    <row r="93" spans="1:16" x14ac:dyDescent="0.3">
      <c r="A93">
        <v>4</v>
      </c>
      <c r="B93" t="s">
        <v>20</v>
      </c>
      <c r="C93" t="s">
        <v>131</v>
      </c>
      <c r="D93" t="s">
        <v>132</v>
      </c>
      <c r="E93" t="s">
        <v>142</v>
      </c>
      <c r="F93" t="str">
        <f>"9788848201414"</f>
        <v>9788848201414</v>
      </c>
      <c r="G93" t="s">
        <v>143</v>
      </c>
      <c r="H93" t="s">
        <v>144</v>
      </c>
      <c r="I93" t="s">
        <v>145</v>
      </c>
      <c r="J93" t="s">
        <v>27</v>
      </c>
      <c r="K93" t="s">
        <v>40</v>
      </c>
      <c r="L93">
        <v>37.299999999999997</v>
      </c>
      <c r="N93" t="s">
        <v>29</v>
      </c>
      <c r="O93" t="s">
        <v>29</v>
      </c>
      <c r="P93" t="s">
        <v>29</v>
      </c>
    </row>
    <row r="94" spans="1:16" x14ac:dyDescent="0.3">
      <c r="A94">
        <v>4</v>
      </c>
      <c r="B94" t="s">
        <v>20</v>
      </c>
      <c r="C94" t="s">
        <v>131</v>
      </c>
      <c r="D94" t="s">
        <v>132</v>
      </c>
      <c r="E94" t="s">
        <v>146</v>
      </c>
      <c r="F94" t="str">
        <f>"9788883611513"</f>
        <v>9788883611513</v>
      </c>
      <c r="G94" t="s">
        <v>147</v>
      </c>
      <c r="H94" t="s">
        <v>148</v>
      </c>
      <c r="I94" t="s">
        <v>149</v>
      </c>
      <c r="J94" t="s">
        <v>27</v>
      </c>
      <c r="K94" t="s">
        <v>68</v>
      </c>
      <c r="L94">
        <v>22.5</v>
      </c>
      <c r="N94" t="s">
        <v>29</v>
      </c>
      <c r="O94" t="s">
        <v>29</v>
      </c>
      <c r="P94" t="s">
        <v>29</v>
      </c>
    </row>
    <row r="95" spans="1:16" x14ac:dyDescent="0.3">
      <c r="A95">
        <v>4</v>
      </c>
      <c r="B95" t="s">
        <v>20</v>
      </c>
      <c r="C95" t="s">
        <v>131</v>
      </c>
      <c r="D95" t="s">
        <v>132</v>
      </c>
      <c r="E95" t="s">
        <v>83</v>
      </c>
      <c r="F95" t="str">
        <f>"9788851907143"</f>
        <v>9788851907143</v>
      </c>
      <c r="G95" t="s">
        <v>117</v>
      </c>
      <c r="H95" t="s">
        <v>118</v>
      </c>
      <c r="I95" t="s">
        <v>119</v>
      </c>
      <c r="J95" t="s">
        <v>27</v>
      </c>
      <c r="K95" t="s">
        <v>120</v>
      </c>
      <c r="L95">
        <v>16.52</v>
      </c>
      <c r="N95" t="s">
        <v>29</v>
      </c>
      <c r="O95" t="s">
        <v>29</v>
      </c>
      <c r="P95" t="s">
        <v>29</v>
      </c>
    </row>
    <row r="96" spans="1:16" x14ac:dyDescent="0.3">
      <c r="A96">
        <v>4</v>
      </c>
      <c r="B96" t="s">
        <v>20</v>
      </c>
      <c r="C96" t="s">
        <v>131</v>
      </c>
      <c r="D96" t="s">
        <v>132</v>
      </c>
      <c r="E96" t="s">
        <v>175</v>
      </c>
      <c r="F96" t="str">
        <f>"9788849478006"</f>
        <v>9788849478006</v>
      </c>
      <c r="G96" t="s">
        <v>151</v>
      </c>
      <c r="H96" t="s">
        <v>152</v>
      </c>
      <c r="I96" t="s">
        <v>26</v>
      </c>
      <c r="J96" t="s">
        <v>27</v>
      </c>
      <c r="K96" t="s">
        <v>153</v>
      </c>
      <c r="L96">
        <v>26.77</v>
      </c>
      <c r="N96" t="s">
        <v>29</v>
      </c>
      <c r="O96" t="s">
        <v>29</v>
      </c>
      <c r="P96" t="s">
        <v>29</v>
      </c>
    </row>
    <row r="97" spans="1:16" x14ac:dyDescent="0.3">
      <c r="A97">
        <v>4</v>
      </c>
      <c r="B97" t="s">
        <v>20</v>
      </c>
      <c r="C97" t="s">
        <v>131</v>
      </c>
      <c r="D97" t="s">
        <v>132</v>
      </c>
      <c r="E97" t="s">
        <v>176</v>
      </c>
      <c r="F97" t="str">
        <f>"9788883612336"</f>
        <v>9788883612336</v>
      </c>
      <c r="G97" t="s">
        <v>177</v>
      </c>
      <c r="H97" t="s">
        <v>178</v>
      </c>
      <c r="I97" t="s">
        <v>179</v>
      </c>
      <c r="J97" t="s">
        <v>27</v>
      </c>
      <c r="K97" t="s">
        <v>68</v>
      </c>
      <c r="L97">
        <v>23.2</v>
      </c>
      <c r="N97" t="s">
        <v>29</v>
      </c>
      <c r="O97" t="s">
        <v>30</v>
      </c>
      <c r="P97" t="s">
        <v>29</v>
      </c>
    </row>
    <row r="98" spans="1:16" x14ac:dyDescent="0.3">
      <c r="A98">
        <v>4</v>
      </c>
      <c r="B98" t="s">
        <v>20</v>
      </c>
      <c r="C98" t="s">
        <v>131</v>
      </c>
      <c r="D98" t="s">
        <v>132</v>
      </c>
      <c r="E98" t="s">
        <v>41</v>
      </c>
      <c r="F98" t="str">
        <f>"9788884882684"</f>
        <v>9788884882684</v>
      </c>
      <c r="G98" t="s">
        <v>159</v>
      </c>
      <c r="H98" t="s">
        <v>160</v>
      </c>
      <c r="I98" t="s">
        <v>161</v>
      </c>
      <c r="J98" t="s">
        <v>27</v>
      </c>
      <c r="K98" t="s">
        <v>35</v>
      </c>
      <c r="L98">
        <v>22</v>
      </c>
      <c r="N98" t="s">
        <v>29</v>
      </c>
      <c r="O98" t="s">
        <v>30</v>
      </c>
      <c r="P98" t="s">
        <v>29</v>
      </c>
    </row>
    <row r="99" spans="1:16" x14ac:dyDescent="0.3">
      <c r="A99">
        <v>4</v>
      </c>
      <c r="B99" t="s">
        <v>20</v>
      </c>
      <c r="C99" t="s">
        <v>131</v>
      </c>
      <c r="D99" t="s">
        <v>132</v>
      </c>
      <c r="E99" t="s">
        <v>135</v>
      </c>
      <c r="F99" t="str">
        <f>"9788820383237"</f>
        <v>9788820383237</v>
      </c>
      <c r="G99" t="s">
        <v>136</v>
      </c>
      <c r="H99" t="s">
        <v>135</v>
      </c>
      <c r="I99" t="s">
        <v>137</v>
      </c>
      <c r="J99">
        <v>1</v>
      </c>
      <c r="K99" t="s">
        <v>102</v>
      </c>
      <c r="L99">
        <v>24.9</v>
      </c>
      <c r="M99">
        <v>2018</v>
      </c>
      <c r="N99" t="s">
        <v>30</v>
      </c>
      <c r="O99" t="s">
        <v>30</v>
      </c>
      <c r="P99" t="s">
        <v>29</v>
      </c>
    </row>
    <row r="100" spans="1:16" x14ac:dyDescent="0.3">
      <c r="A100">
        <v>4</v>
      </c>
      <c r="B100" t="s">
        <v>20</v>
      </c>
      <c r="C100" t="s">
        <v>131</v>
      </c>
      <c r="D100" t="s">
        <v>132</v>
      </c>
      <c r="E100" t="s">
        <v>55</v>
      </c>
      <c r="F100" t="str">
        <f>"9788824751070"</f>
        <v>9788824751070</v>
      </c>
      <c r="G100" t="s">
        <v>165</v>
      </c>
      <c r="H100" t="s">
        <v>57</v>
      </c>
      <c r="I100" t="s">
        <v>180</v>
      </c>
      <c r="J100">
        <v>2</v>
      </c>
      <c r="K100" t="s">
        <v>59</v>
      </c>
      <c r="L100">
        <v>21.2</v>
      </c>
      <c r="N100" t="s">
        <v>29</v>
      </c>
      <c r="O100" t="s">
        <v>30</v>
      </c>
      <c r="P100" t="s">
        <v>29</v>
      </c>
    </row>
    <row r="101" spans="1:16" x14ac:dyDescent="0.3">
      <c r="A101">
        <v>4</v>
      </c>
      <c r="B101" t="s">
        <v>20</v>
      </c>
      <c r="C101" t="s">
        <v>131</v>
      </c>
      <c r="D101" t="s">
        <v>132</v>
      </c>
      <c r="E101" t="s">
        <v>154</v>
      </c>
      <c r="F101" t="str">
        <f>"9788868893590"</f>
        <v>9788868893590</v>
      </c>
      <c r="G101" t="s">
        <v>155</v>
      </c>
      <c r="H101" t="s">
        <v>181</v>
      </c>
      <c r="I101" t="s">
        <v>157</v>
      </c>
      <c r="J101">
        <v>2</v>
      </c>
      <c r="K101" t="s">
        <v>158</v>
      </c>
      <c r="L101">
        <v>29.6</v>
      </c>
      <c r="N101" t="s">
        <v>29</v>
      </c>
      <c r="O101" t="s">
        <v>30</v>
      </c>
      <c r="P101" t="s">
        <v>29</v>
      </c>
    </row>
    <row r="102" spans="1:16" x14ac:dyDescent="0.3">
      <c r="A102">
        <v>4</v>
      </c>
      <c r="B102" t="s">
        <v>20</v>
      </c>
      <c r="C102" t="s">
        <v>131</v>
      </c>
      <c r="D102" t="s">
        <v>132</v>
      </c>
      <c r="E102" t="s">
        <v>50</v>
      </c>
      <c r="F102" t="str">
        <f>"9788829846078"</f>
        <v>9788829846078</v>
      </c>
      <c r="G102" t="s">
        <v>182</v>
      </c>
      <c r="H102" t="s">
        <v>163</v>
      </c>
      <c r="I102" t="s">
        <v>180</v>
      </c>
      <c r="J102">
        <v>2</v>
      </c>
      <c r="K102" t="s">
        <v>77</v>
      </c>
      <c r="L102">
        <v>17.350000000000001</v>
      </c>
      <c r="N102" t="s">
        <v>29</v>
      </c>
      <c r="O102" t="s">
        <v>30</v>
      </c>
      <c r="P102" t="s">
        <v>29</v>
      </c>
    </row>
    <row r="103" spans="1:16" x14ac:dyDescent="0.3">
      <c r="A103">
        <v>4</v>
      </c>
      <c r="B103" t="s">
        <v>96</v>
      </c>
      <c r="C103" t="s">
        <v>131</v>
      </c>
      <c r="D103" t="s">
        <v>167</v>
      </c>
      <c r="E103" t="s">
        <v>183</v>
      </c>
      <c r="F103" t="str">
        <f>"9788808076137"</f>
        <v>9788808076137</v>
      </c>
      <c r="G103" t="s">
        <v>184</v>
      </c>
      <c r="H103" t="s">
        <v>185</v>
      </c>
      <c r="I103" t="s">
        <v>26</v>
      </c>
      <c r="J103" t="s">
        <v>27</v>
      </c>
      <c r="K103" t="s">
        <v>107</v>
      </c>
      <c r="L103">
        <v>51</v>
      </c>
      <c r="M103">
        <v>2016</v>
      </c>
      <c r="N103" t="s">
        <v>29</v>
      </c>
      <c r="O103" t="s">
        <v>30</v>
      </c>
      <c r="P103" t="s">
        <v>29</v>
      </c>
    </row>
    <row r="104" spans="1:16" x14ac:dyDescent="0.3">
      <c r="A104">
        <v>4</v>
      </c>
      <c r="B104" t="s">
        <v>96</v>
      </c>
      <c r="C104" t="s">
        <v>131</v>
      </c>
      <c r="D104" t="s">
        <v>167</v>
      </c>
      <c r="E104" t="s">
        <v>108</v>
      </c>
      <c r="F104" t="str">
        <f>"9788808150172"</f>
        <v>9788808150172</v>
      </c>
      <c r="G104" t="s">
        <v>109</v>
      </c>
      <c r="H104" t="s">
        <v>130</v>
      </c>
      <c r="I104" t="s">
        <v>186</v>
      </c>
      <c r="J104" t="s">
        <v>27</v>
      </c>
      <c r="K104" t="s">
        <v>107</v>
      </c>
      <c r="L104">
        <v>29.2</v>
      </c>
      <c r="N104" t="s">
        <v>29</v>
      </c>
      <c r="O104" t="s">
        <v>30</v>
      </c>
      <c r="P104" t="s">
        <v>29</v>
      </c>
    </row>
    <row r="105" spans="1:16" x14ac:dyDescent="0.3">
      <c r="A105">
        <v>4</v>
      </c>
      <c r="B105" t="s">
        <v>96</v>
      </c>
      <c r="C105" t="s">
        <v>131</v>
      </c>
      <c r="D105" t="s">
        <v>167</v>
      </c>
      <c r="E105" t="s">
        <v>23</v>
      </c>
      <c r="F105" t="str">
        <f>"9788884960689"</f>
        <v>9788884960689</v>
      </c>
      <c r="G105" t="s">
        <v>24</v>
      </c>
      <c r="H105" t="s">
        <v>25</v>
      </c>
      <c r="I105" t="s">
        <v>26</v>
      </c>
      <c r="J105" t="s">
        <v>27</v>
      </c>
      <c r="K105" t="s">
        <v>28</v>
      </c>
      <c r="L105">
        <v>22.6</v>
      </c>
      <c r="N105" t="s">
        <v>29</v>
      </c>
      <c r="O105" t="s">
        <v>29</v>
      </c>
      <c r="P105" t="s">
        <v>29</v>
      </c>
    </row>
    <row r="106" spans="1:16" x14ac:dyDescent="0.3">
      <c r="A106">
        <v>4</v>
      </c>
      <c r="B106" t="s">
        <v>96</v>
      </c>
      <c r="C106" t="s">
        <v>131</v>
      </c>
      <c r="D106" t="s">
        <v>167</v>
      </c>
      <c r="E106" t="s">
        <v>103</v>
      </c>
      <c r="F106" t="str">
        <f>"9788808235152"</f>
        <v>9788808235152</v>
      </c>
      <c r="G106" t="s">
        <v>104</v>
      </c>
      <c r="H106" t="s">
        <v>168</v>
      </c>
      <c r="I106" t="s">
        <v>122</v>
      </c>
      <c r="J106">
        <v>2</v>
      </c>
      <c r="K106" t="s">
        <v>107</v>
      </c>
      <c r="L106">
        <v>25.1</v>
      </c>
      <c r="N106" t="s">
        <v>29</v>
      </c>
      <c r="O106" t="s">
        <v>30</v>
      </c>
      <c r="P106" t="s">
        <v>29</v>
      </c>
    </row>
    <row r="107" spans="1:16" x14ac:dyDescent="0.3">
      <c r="A107">
        <v>4</v>
      </c>
      <c r="B107" t="s">
        <v>96</v>
      </c>
      <c r="C107" t="s">
        <v>131</v>
      </c>
      <c r="D107" t="s">
        <v>167</v>
      </c>
      <c r="E107" t="s">
        <v>83</v>
      </c>
      <c r="F107" t="str">
        <f>"9788851907143"</f>
        <v>9788851907143</v>
      </c>
      <c r="G107" t="s">
        <v>117</v>
      </c>
      <c r="H107" t="s">
        <v>118</v>
      </c>
      <c r="I107" t="s">
        <v>119</v>
      </c>
      <c r="J107" t="s">
        <v>27</v>
      </c>
      <c r="K107" t="s">
        <v>120</v>
      </c>
      <c r="L107">
        <v>16.52</v>
      </c>
      <c r="N107" t="s">
        <v>29</v>
      </c>
      <c r="O107" t="s">
        <v>29</v>
      </c>
      <c r="P107" t="s">
        <v>29</v>
      </c>
    </row>
    <row r="108" spans="1:16" x14ac:dyDescent="0.3">
      <c r="A108">
        <v>4</v>
      </c>
      <c r="B108" t="s">
        <v>96</v>
      </c>
      <c r="C108" t="s">
        <v>131</v>
      </c>
      <c r="D108" t="s">
        <v>167</v>
      </c>
      <c r="E108" t="s">
        <v>169</v>
      </c>
      <c r="F108" t="str">
        <f>"9788808264008"</f>
        <v>9788808264008</v>
      </c>
      <c r="G108" t="s">
        <v>170</v>
      </c>
      <c r="H108" t="s">
        <v>171</v>
      </c>
      <c r="I108" t="s">
        <v>26</v>
      </c>
      <c r="J108" t="s">
        <v>27</v>
      </c>
      <c r="K108" t="s">
        <v>107</v>
      </c>
      <c r="L108">
        <v>45</v>
      </c>
      <c r="N108" t="s">
        <v>29</v>
      </c>
      <c r="O108" t="s">
        <v>29</v>
      </c>
      <c r="P108" t="s">
        <v>29</v>
      </c>
    </row>
    <row r="109" spans="1:16" x14ac:dyDescent="0.3">
      <c r="A109">
        <v>4</v>
      </c>
      <c r="B109" t="s">
        <v>96</v>
      </c>
      <c r="C109" t="s">
        <v>131</v>
      </c>
      <c r="D109" t="s">
        <v>167</v>
      </c>
      <c r="E109" t="s">
        <v>41</v>
      </c>
      <c r="F109" t="str">
        <f>"9788820366476"</f>
        <v>9788820366476</v>
      </c>
      <c r="G109" t="s">
        <v>172</v>
      </c>
      <c r="H109" t="s">
        <v>173</v>
      </c>
      <c r="I109" t="s">
        <v>174</v>
      </c>
      <c r="J109" t="s">
        <v>27</v>
      </c>
      <c r="K109" t="s">
        <v>102</v>
      </c>
      <c r="L109">
        <v>23.9</v>
      </c>
      <c r="M109">
        <v>2016</v>
      </c>
      <c r="N109" t="s">
        <v>29</v>
      </c>
      <c r="O109" t="s">
        <v>30</v>
      </c>
      <c r="P109" t="s">
        <v>29</v>
      </c>
    </row>
    <row r="110" spans="1:16" x14ac:dyDescent="0.3">
      <c r="A110">
        <v>4</v>
      </c>
      <c r="B110" t="s">
        <v>96</v>
      </c>
      <c r="C110" t="s">
        <v>131</v>
      </c>
      <c r="D110" t="s">
        <v>167</v>
      </c>
      <c r="E110" t="s">
        <v>55</v>
      </c>
      <c r="F110" t="str">
        <f>"9788824751070"</f>
        <v>9788824751070</v>
      </c>
      <c r="G110" t="s">
        <v>165</v>
      </c>
      <c r="H110" t="s">
        <v>57</v>
      </c>
      <c r="I110" t="s">
        <v>180</v>
      </c>
      <c r="J110">
        <v>2</v>
      </c>
      <c r="K110" t="s">
        <v>59</v>
      </c>
      <c r="L110">
        <v>21.2</v>
      </c>
      <c r="N110" t="s">
        <v>29</v>
      </c>
      <c r="O110" t="s">
        <v>30</v>
      </c>
      <c r="P110" t="s">
        <v>29</v>
      </c>
    </row>
    <row r="111" spans="1:16" x14ac:dyDescent="0.3">
      <c r="A111">
        <v>4</v>
      </c>
      <c r="B111" t="s">
        <v>96</v>
      </c>
      <c r="C111" t="s">
        <v>131</v>
      </c>
      <c r="D111" t="s">
        <v>167</v>
      </c>
      <c r="E111" t="s">
        <v>154</v>
      </c>
      <c r="F111" t="str">
        <f>"9788868893590"</f>
        <v>9788868893590</v>
      </c>
      <c r="G111" t="s">
        <v>155</v>
      </c>
      <c r="H111" t="s">
        <v>181</v>
      </c>
      <c r="I111" t="s">
        <v>157</v>
      </c>
      <c r="J111">
        <v>2</v>
      </c>
      <c r="K111" t="s">
        <v>158</v>
      </c>
      <c r="L111">
        <v>29.6</v>
      </c>
      <c r="N111" t="s">
        <v>29</v>
      </c>
      <c r="O111" t="s">
        <v>29</v>
      </c>
      <c r="P111" t="s">
        <v>29</v>
      </c>
    </row>
    <row r="112" spans="1:16" x14ac:dyDescent="0.3">
      <c r="A112">
        <v>4</v>
      </c>
      <c r="B112" t="s">
        <v>96</v>
      </c>
      <c r="C112" t="s">
        <v>131</v>
      </c>
      <c r="D112" t="s">
        <v>167</v>
      </c>
      <c r="E112" t="s">
        <v>50</v>
      </c>
      <c r="F112" t="str">
        <f>"9788829846078"</f>
        <v>9788829846078</v>
      </c>
      <c r="G112" t="s">
        <v>182</v>
      </c>
      <c r="H112" t="s">
        <v>163</v>
      </c>
      <c r="I112" t="s">
        <v>180</v>
      </c>
      <c r="J112">
        <v>2</v>
      </c>
      <c r="K112" t="s">
        <v>77</v>
      </c>
      <c r="L112">
        <v>17.350000000000001</v>
      </c>
      <c r="N112" t="s">
        <v>29</v>
      </c>
      <c r="O112" t="s">
        <v>30</v>
      </c>
      <c r="P112" t="s">
        <v>29</v>
      </c>
    </row>
    <row r="113" spans="1:16" x14ac:dyDescent="0.3">
      <c r="A113">
        <v>5</v>
      </c>
      <c r="B113" t="s">
        <v>20</v>
      </c>
      <c r="C113" t="s">
        <v>131</v>
      </c>
      <c r="D113" t="s">
        <v>132</v>
      </c>
      <c r="E113" t="s">
        <v>23</v>
      </c>
      <c r="F113" t="str">
        <f>"9788884960825"</f>
        <v>9788884960825</v>
      </c>
      <c r="G113" t="s">
        <v>24</v>
      </c>
      <c r="H113" t="s">
        <v>112</v>
      </c>
      <c r="I113" t="s">
        <v>26</v>
      </c>
      <c r="J113" t="s">
        <v>27</v>
      </c>
      <c r="K113" t="s">
        <v>28</v>
      </c>
      <c r="L113">
        <v>15.4</v>
      </c>
      <c r="N113" t="s">
        <v>29</v>
      </c>
      <c r="O113" t="s">
        <v>29</v>
      </c>
      <c r="P113" t="s">
        <v>29</v>
      </c>
    </row>
    <row r="114" spans="1:16" x14ac:dyDescent="0.3">
      <c r="A114">
        <v>5</v>
      </c>
      <c r="B114" t="s">
        <v>20</v>
      </c>
      <c r="C114" t="s">
        <v>131</v>
      </c>
      <c r="D114" t="s">
        <v>132</v>
      </c>
      <c r="E114" t="s">
        <v>154</v>
      </c>
      <c r="F114" t="str">
        <f>"9788843415137"</f>
        <v>9788843415137</v>
      </c>
      <c r="G114" t="s">
        <v>187</v>
      </c>
      <c r="H114" t="s">
        <v>188</v>
      </c>
      <c r="I114" t="s">
        <v>189</v>
      </c>
      <c r="J114">
        <v>3</v>
      </c>
      <c r="K114" t="s">
        <v>190</v>
      </c>
      <c r="L114">
        <v>35.4</v>
      </c>
      <c r="N114" t="s">
        <v>29</v>
      </c>
      <c r="O114" t="s">
        <v>30</v>
      </c>
      <c r="P114" t="s">
        <v>29</v>
      </c>
    </row>
    <row r="115" spans="1:16" x14ac:dyDescent="0.3">
      <c r="A115">
        <v>5</v>
      </c>
      <c r="B115" t="s">
        <v>20</v>
      </c>
      <c r="C115" t="s">
        <v>131</v>
      </c>
      <c r="D115" t="s">
        <v>132</v>
      </c>
      <c r="E115" t="s">
        <v>55</v>
      </c>
      <c r="F115" t="str">
        <f>"9788800220507"</f>
        <v>9788800220507</v>
      </c>
      <c r="G115" t="s">
        <v>191</v>
      </c>
      <c r="H115" t="s">
        <v>192</v>
      </c>
      <c r="I115" t="s">
        <v>193</v>
      </c>
      <c r="J115">
        <v>3</v>
      </c>
      <c r="K115" t="s">
        <v>95</v>
      </c>
      <c r="L115">
        <v>25.05</v>
      </c>
      <c r="N115" t="s">
        <v>29</v>
      </c>
      <c r="O115" t="s">
        <v>30</v>
      </c>
      <c r="P115" t="s">
        <v>29</v>
      </c>
    </row>
    <row r="116" spans="1:16" x14ac:dyDescent="0.3">
      <c r="A116">
        <v>5</v>
      </c>
      <c r="B116" t="s">
        <v>20</v>
      </c>
      <c r="C116" t="s">
        <v>131</v>
      </c>
      <c r="D116" t="s">
        <v>132</v>
      </c>
      <c r="E116" t="s">
        <v>83</v>
      </c>
      <c r="F116" t="str">
        <f>"9788851907143"</f>
        <v>9788851907143</v>
      </c>
      <c r="G116" t="s">
        <v>117</v>
      </c>
      <c r="H116" t="s">
        <v>118</v>
      </c>
      <c r="I116" t="s">
        <v>119</v>
      </c>
      <c r="J116" t="s">
        <v>27</v>
      </c>
      <c r="K116" t="s">
        <v>120</v>
      </c>
      <c r="L116">
        <v>16.52</v>
      </c>
      <c r="N116" t="s">
        <v>29</v>
      </c>
      <c r="O116" t="s">
        <v>29</v>
      </c>
      <c r="P116" t="s">
        <v>194</v>
      </c>
    </row>
    <row r="117" spans="1:16" x14ac:dyDescent="0.3">
      <c r="A117">
        <v>5</v>
      </c>
      <c r="B117" t="s">
        <v>20</v>
      </c>
      <c r="C117" t="s">
        <v>131</v>
      </c>
      <c r="D117" t="s">
        <v>132</v>
      </c>
      <c r="E117" t="s">
        <v>195</v>
      </c>
      <c r="F117" t="str">
        <f>"9788842552079"</f>
        <v>9788842552079</v>
      </c>
      <c r="G117" t="s">
        <v>196</v>
      </c>
      <c r="H117" t="s">
        <v>197</v>
      </c>
      <c r="I117" t="s">
        <v>198</v>
      </c>
      <c r="J117" t="s">
        <v>27</v>
      </c>
      <c r="K117" t="s">
        <v>199</v>
      </c>
      <c r="L117">
        <v>13.9</v>
      </c>
      <c r="N117" t="s">
        <v>29</v>
      </c>
      <c r="O117" t="s">
        <v>30</v>
      </c>
      <c r="P117" t="s">
        <v>29</v>
      </c>
    </row>
    <row r="118" spans="1:16" x14ac:dyDescent="0.3">
      <c r="A118">
        <v>5</v>
      </c>
      <c r="B118" t="s">
        <v>20</v>
      </c>
      <c r="C118" t="s">
        <v>131</v>
      </c>
      <c r="D118" t="s">
        <v>132</v>
      </c>
      <c r="E118" t="s">
        <v>135</v>
      </c>
      <c r="F118" t="str">
        <f>"9788820351502"</f>
        <v>9788820351502</v>
      </c>
      <c r="G118" t="s">
        <v>136</v>
      </c>
      <c r="H118" t="s">
        <v>135</v>
      </c>
      <c r="I118" t="s">
        <v>137</v>
      </c>
      <c r="J118">
        <v>2</v>
      </c>
      <c r="K118" t="s">
        <v>102</v>
      </c>
      <c r="L118">
        <v>19.5</v>
      </c>
      <c r="N118" t="s">
        <v>29</v>
      </c>
      <c r="O118" t="s">
        <v>30</v>
      </c>
      <c r="P118" t="s">
        <v>29</v>
      </c>
    </row>
    <row r="119" spans="1:16" x14ac:dyDescent="0.3">
      <c r="A119">
        <v>5</v>
      </c>
      <c r="B119" t="s">
        <v>20</v>
      </c>
      <c r="C119" t="s">
        <v>131</v>
      </c>
      <c r="D119" t="s">
        <v>132</v>
      </c>
      <c r="E119" t="s">
        <v>146</v>
      </c>
      <c r="F119" t="str">
        <f>"9788848258821"</f>
        <v>9788848258821</v>
      </c>
      <c r="G119" t="s">
        <v>200</v>
      </c>
      <c r="H119" t="s">
        <v>201</v>
      </c>
      <c r="I119" t="s">
        <v>202</v>
      </c>
      <c r="J119" t="s">
        <v>27</v>
      </c>
      <c r="K119" t="s">
        <v>40</v>
      </c>
      <c r="L119">
        <v>19</v>
      </c>
      <c r="M119">
        <v>2017</v>
      </c>
      <c r="N119" t="s">
        <v>29</v>
      </c>
      <c r="O119" t="s">
        <v>30</v>
      </c>
      <c r="P119" t="s">
        <v>29</v>
      </c>
    </row>
    <row r="120" spans="1:16" x14ac:dyDescent="0.3">
      <c r="A120">
        <v>5</v>
      </c>
      <c r="B120" t="s">
        <v>20</v>
      </c>
      <c r="C120" t="s">
        <v>131</v>
      </c>
      <c r="D120" t="s">
        <v>132</v>
      </c>
      <c r="E120" t="s">
        <v>41</v>
      </c>
      <c r="F120" t="str">
        <f>"9788884882684"</f>
        <v>9788884882684</v>
      </c>
      <c r="G120" t="s">
        <v>159</v>
      </c>
      <c r="H120" t="s">
        <v>160</v>
      </c>
      <c r="I120" t="s">
        <v>161</v>
      </c>
      <c r="J120" t="s">
        <v>27</v>
      </c>
      <c r="K120" t="s">
        <v>35</v>
      </c>
      <c r="L120">
        <v>22</v>
      </c>
      <c r="N120" t="s">
        <v>29</v>
      </c>
      <c r="O120" t="s">
        <v>29</v>
      </c>
      <c r="P120" t="s">
        <v>29</v>
      </c>
    </row>
    <row r="121" spans="1:16" x14ac:dyDescent="0.3">
      <c r="A121">
        <v>5</v>
      </c>
      <c r="B121" t="s">
        <v>20</v>
      </c>
      <c r="C121" t="s">
        <v>131</v>
      </c>
      <c r="D121" t="s">
        <v>132</v>
      </c>
      <c r="E121" t="s">
        <v>176</v>
      </c>
      <c r="F121" t="str">
        <f>"9788883612961"</f>
        <v>9788883612961</v>
      </c>
      <c r="G121" t="s">
        <v>177</v>
      </c>
      <c r="H121" t="s">
        <v>178</v>
      </c>
      <c r="I121" t="s">
        <v>26</v>
      </c>
      <c r="J121" t="s">
        <v>27</v>
      </c>
      <c r="K121" t="s">
        <v>68</v>
      </c>
      <c r="L121">
        <v>23.7</v>
      </c>
      <c r="M121">
        <v>2017</v>
      </c>
      <c r="N121" t="s">
        <v>29</v>
      </c>
      <c r="O121" t="s">
        <v>30</v>
      </c>
      <c r="P121" t="s">
        <v>29</v>
      </c>
    </row>
    <row r="122" spans="1:16" x14ac:dyDescent="0.3">
      <c r="A122">
        <v>5</v>
      </c>
      <c r="B122" t="s">
        <v>20</v>
      </c>
      <c r="C122" t="s">
        <v>131</v>
      </c>
      <c r="D122" t="s">
        <v>132</v>
      </c>
      <c r="E122" t="s">
        <v>50</v>
      </c>
      <c r="F122" t="str">
        <f>"9788829846115"</f>
        <v>9788829846115</v>
      </c>
      <c r="G122" t="s">
        <v>182</v>
      </c>
      <c r="H122" t="s">
        <v>163</v>
      </c>
      <c r="I122" t="s">
        <v>203</v>
      </c>
      <c r="J122">
        <v>3</v>
      </c>
      <c r="K122" t="s">
        <v>77</v>
      </c>
      <c r="L122">
        <v>11</v>
      </c>
      <c r="N122" t="s">
        <v>29</v>
      </c>
      <c r="O122" t="s">
        <v>30</v>
      </c>
      <c r="P122" t="s">
        <v>29</v>
      </c>
    </row>
    <row r="123" spans="1:16" x14ac:dyDescent="0.3">
      <c r="A123">
        <v>5</v>
      </c>
      <c r="B123" t="s">
        <v>96</v>
      </c>
      <c r="C123" t="s">
        <v>131</v>
      </c>
      <c r="D123" t="s">
        <v>167</v>
      </c>
      <c r="E123" t="s">
        <v>23</v>
      </c>
      <c r="F123" t="str">
        <f>"9788884960825"</f>
        <v>9788884960825</v>
      </c>
      <c r="G123" t="s">
        <v>24</v>
      </c>
      <c r="H123" t="s">
        <v>112</v>
      </c>
      <c r="I123" t="s">
        <v>26</v>
      </c>
      <c r="J123" t="s">
        <v>27</v>
      </c>
      <c r="K123" t="s">
        <v>28</v>
      </c>
      <c r="L123">
        <v>15.4</v>
      </c>
      <c r="N123" t="s">
        <v>29</v>
      </c>
      <c r="O123" t="s">
        <v>29</v>
      </c>
      <c r="P123" t="s">
        <v>29</v>
      </c>
    </row>
    <row r="124" spans="1:16" x14ac:dyDescent="0.3">
      <c r="A124">
        <v>5</v>
      </c>
      <c r="B124" t="s">
        <v>96</v>
      </c>
      <c r="C124" t="s">
        <v>131</v>
      </c>
      <c r="D124" t="s">
        <v>167</v>
      </c>
      <c r="E124" t="s">
        <v>183</v>
      </c>
      <c r="F124" t="str">
        <f>"9788808076137"</f>
        <v>9788808076137</v>
      </c>
      <c r="G124" t="s">
        <v>184</v>
      </c>
      <c r="H124" t="s">
        <v>185</v>
      </c>
      <c r="I124" t="s">
        <v>26</v>
      </c>
      <c r="J124" t="s">
        <v>27</v>
      </c>
      <c r="K124" t="s">
        <v>107</v>
      </c>
      <c r="L124">
        <v>51</v>
      </c>
      <c r="N124" t="s">
        <v>29</v>
      </c>
      <c r="O124" t="s">
        <v>29</v>
      </c>
      <c r="P124" t="s">
        <v>29</v>
      </c>
    </row>
    <row r="125" spans="1:16" x14ac:dyDescent="0.3">
      <c r="A125">
        <v>5</v>
      </c>
      <c r="B125" t="s">
        <v>96</v>
      </c>
      <c r="C125" t="s">
        <v>131</v>
      </c>
      <c r="D125" t="s">
        <v>167</v>
      </c>
      <c r="E125" t="s">
        <v>108</v>
      </c>
      <c r="F125" t="str">
        <f>"9788808150172"</f>
        <v>9788808150172</v>
      </c>
      <c r="G125" t="s">
        <v>109</v>
      </c>
      <c r="H125" t="s">
        <v>130</v>
      </c>
      <c r="I125" t="s">
        <v>186</v>
      </c>
      <c r="J125" t="s">
        <v>27</v>
      </c>
      <c r="K125" t="s">
        <v>107</v>
      </c>
      <c r="L125">
        <v>29.2</v>
      </c>
      <c r="N125" t="s">
        <v>29</v>
      </c>
      <c r="O125" t="s">
        <v>29</v>
      </c>
      <c r="P125" t="s">
        <v>29</v>
      </c>
    </row>
    <row r="126" spans="1:16" x14ac:dyDescent="0.3">
      <c r="A126">
        <v>5</v>
      </c>
      <c r="B126" t="s">
        <v>96</v>
      </c>
      <c r="C126" t="s">
        <v>131</v>
      </c>
      <c r="D126" t="s">
        <v>167</v>
      </c>
      <c r="E126" t="s">
        <v>154</v>
      </c>
      <c r="F126" t="str">
        <f>"9788843415137"</f>
        <v>9788843415137</v>
      </c>
      <c r="G126" t="s">
        <v>187</v>
      </c>
      <c r="H126" t="s">
        <v>188</v>
      </c>
      <c r="I126" t="s">
        <v>189</v>
      </c>
      <c r="J126">
        <v>3</v>
      </c>
      <c r="K126" t="s">
        <v>190</v>
      </c>
      <c r="L126">
        <v>35.4</v>
      </c>
      <c r="N126" t="s">
        <v>29</v>
      </c>
      <c r="O126" t="s">
        <v>30</v>
      </c>
      <c r="P126" t="s">
        <v>29</v>
      </c>
    </row>
    <row r="127" spans="1:16" x14ac:dyDescent="0.3">
      <c r="A127">
        <v>5</v>
      </c>
      <c r="B127" t="s">
        <v>96</v>
      </c>
      <c r="C127" t="s">
        <v>131</v>
      </c>
      <c r="D127" t="s">
        <v>167</v>
      </c>
      <c r="E127" t="s">
        <v>55</v>
      </c>
      <c r="F127" t="str">
        <f>"9788800220507"</f>
        <v>9788800220507</v>
      </c>
      <c r="G127" t="s">
        <v>191</v>
      </c>
      <c r="H127" t="s">
        <v>192</v>
      </c>
      <c r="I127" t="s">
        <v>193</v>
      </c>
      <c r="J127">
        <v>3</v>
      </c>
      <c r="K127" t="s">
        <v>95</v>
      </c>
      <c r="L127">
        <v>25.05</v>
      </c>
      <c r="N127" t="s">
        <v>29</v>
      </c>
      <c r="O127" t="s">
        <v>30</v>
      </c>
      <c r="P127" t="s">
        <v>29</v>
      </c>
    </row>
    <row r="128" spans="1:16" x14ac:dyDescent="0.3">
      <c r="A128">
        <v>5</v>
      </c>
      <c r="B128" t="s">
        <v>96</v>
      </c>
      <c r="C128" t="s">
        <v>131</v>
      </c>
      <c r="D128" t="s">
        <v>167</v>
      </c>
      <c r="E128" t="s">
        <v>83</v>
      </c>
      <c r="F128" t="str">
        <f>"9788851907143"</f>
        <v>9788851907143</v>
      </c>
      <c r="G128" t="s">
        <v>117</v>
      </c>
      <c r="H128" t="s">
        <v>118</v>
      </c>
      <c r="I128" t="s">
        <v>119</v>
      </c>
      <c r="J128" t="s">
        <v>27</v>
      </c>
      <c r="K128" t="s">
        <v>120</v>
      </c>
      <c r="L128">
        <v>16.52</v>
      </c>
      <c r="N128" t="s">
        <v>29</v>
      </c>
      <c r="O128" t="s">
        <v>29</v>
      </c>
      <c r="P128" t="s">
        <v>194</v>
      </c>
    </row>
    <row r="129" spans="1:16" x14ac:dyDescent="0.3">
      <c r="A129">
        <v>5</v>
      </c>
      <c r="B129" t="s">
        <v>96</v>
      </c>
      <c r="C129" t="s">
        <v>131</v>
      </c>
      <c r="D129" t="s">
        <v>167</v>
      </c>
      <c r="E129" t="s">
        <v>169</v>
      </c>
      <c r="F129" t="str">
        <f>"9788808264008"</f>
        <v>9788808264008</v>
      </c>
      <c r="G129" t="s">
        <v>170</v>
      </c>
      <c r="H129" t="s">
        <v>171</v>
      </c>
      <c r="I129" t="s">
        <v>26</v>
      </c>
      <c r="J129" t="s">
        <v>27</v>
      </c>
      <c r="K129" t="s">
        <v>107</v>
      </c>
      <c r="L129">
        <v>45</v>
      </c>
      <c r="N129" t="s">
        <v>29</v>
      </c>
      <c r="O129" t="s">
        <v>29</v>
      </c>
      <c r="P129" t="s">
        <v>29</v>
      </c>
    </row>
    <row r="130" spans="1:16" x14ac:dyDescent="0.3">
      <c r="A130">
        <v>5</v>
      </c>
      <c r="B130" t="s">
        <v>96</v>
      </c>
      <c r="C130" t="s">
        <v>131</v>
      </c>
      <c r="D130" t="s">
        <v>167</v>
      </c>
      <c r="E130" t="s">
        <v>204</v>
      </c>
      <c r="F130" t="str">
        <f>"9788891400758"</f>
        <v>9788891400758</v>
      </c>
      <c r="G130" t="s">
        <v>205</v>
      </c>
      <c r="H130" t="s">
        <v>206</v>
      </c>
      <c r="I130" t="s">
        <v>207</v>
      </c>
      <c r="J130" t="s">
        <v>27</v>
      </c>
      <c r="K130" t="s">
        <v>208</v>
      </c>
      <c r="L130">
        <v>18</v>
      </c>
      <c r="M130">
        <v>2017</v>
      </c>
      <c r="N130" t="s">
        <v>29</v>
      </c>
      <c r="O130" t="s">
        <v>29</v>
      </c>
      <c r="P130" t="s">
        <v>29</v>
      </c>
    </row>
    <row r="131" spans="1:16" x14ac:dyDescent="0.3">
      <c r="A131">
        <v>5</v>
      </c>
      <c r="B131" t="s">
        <v>96</v>
      </c>
      <c r="C131" t="s">
        <v>131</v>
      </c>
      <c r="D131" t="s">
        <v>167</v>
      </c>
      <c r="E131" t="s">
        <v>41</v>
      </c>
      <c r="F131" t="str">
        <f>"9788820366476"</f>
        <v>9788820366476</v>
      </c>
      <c r="G131" t="s">
        <v>172</v>
      </c>
      <c r="H131" t="s">
        <v>173</v>
      </c>
      <c r="I131" t="s">
        <v>174</v>
      </c>
      <c r="J131" t="s">
        <v>27</v>
      </c>
      <c r="K131" t="s">
        <v>102</v>
      </c>
      <c r="L131">
        <v>23.9</v>
      </c>
      <c r="N131" t="s">
        <v>29</v>
      </c>
      <c r="O131" t="s">
        <v>29</v>
      </c>
      <c r="P131" t="s">
        <v>29</v>
      </c>
    </row>
    <row r="132" spans="1:16" x14ac:dyDescent="0.3">
      <c r="A132">
        <v>5</v>
      </c>
      <c r="B132" t="s">
        <v>96</v>
      </c>
      <c r="C132" t="s">
        <v>131</v>
      </c>
      <c r="D132" t="s">
        <v>167</v>
      </c>
      <c r="E132" t="s">
        <v>50</v>
      </c>
      <c r="F132" t="str">
        <f>"9788829846115"</f>
        <v>9788829846115</v>
      </c>
      <c r="G132" t="s">
        <v>182</v>
      </c>
      <c r="H132" t="s">
        <v>163</v>
      </c>
      <c r="I132" t="s">
        <v>203</v>
      </c>
      <c r="J132">
        <v>3</v>
      </c>
      <c r="K132" t="s">
        <v>77</v>
      </c>
      <c r="L132">
        <v>11</v>
      </c>
      <c r="N132" t="s">
        <v>29</v>
      </c>
      <c r="O132" t="s">
        <v>30</v>
      </c>
      <c r="P132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IPSARS LAMEZIA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Pc16</dc:creator>
  <cp:lastModifiedBy>Pc16</cp:lastModifiedBy>
  <dcterms:created xsi:type="dcterms:W3CDTF">2018-07-12T11:05:06Z</dcterms:created>
  <dcterms:modified xsi:type="dcterms:W3CDTF">2018-07-12T11:06:17Z</dcterms:modified>
</cp:coreProperties>
</file>