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0736" windowHeight="9000"/>
  </bookViews>
  <sheets>
    <sheet name="StampeEXCEL(7)" sheetId="1" r:id="rId1"/>
  </sheets>
  <definedNames>
    <definedName name="_xlnm._FilterDatabase" localSheetId="0" hidden="1">'StampeEXCEL(7)'!$A$8:$P$129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</calcChain>
</file>

<file path=xl/sharedStrings.xml><?xml version="1.0" encoding="utf-8"?>
<sst xmlns="http://schemas.openxmlformats.org/spreadsheetml/2006/main" count="1412" uniqueCount="245">
  <si>
    <t>CZRA00301N</t>
  </si>
  <si>
    <t>IPSASR IPSS</t>
  </si>
  <si>
    <t>VIA C. SCAGLIONI 22</t>
  </si>
  <si>
    <t>SOVERIA MANNELLI</t>
  </si>
  <si>
    <t>CLASSE</t>
  </si>
  <si>
    <t>SEZIONE</t>
  </si>
  <si>
    <t>TIPO</t>
  </si>
  <si>
    <t>CORSO</t>
  </si>
  <si>
    <t>DISCIPLINA</t>
  </si>
  <si>
    <t>CODICE VOLUME</t>
  </si>
  <si>
    <t>AUTORI</t>
  </si>
  <si>
    <t>TITOLO</t>
  </si>
  <si>
    <t>SOTTOTITOLO</t>
  </si>
  <si>
    <t>VOL.</t>
  </si>
  <si>
    <t>EDITORE</t>
  </si>
  <si>
    <t>PREZZO</t>
  </si>
  <si>
    <t>ANNO DI PRIMA ADOZIONE</t>
  </si>
  <si>
    <t>NUOVA</t>
  </si>
  <si>
    <t>DA ACQUISTARE</t>
  </si>
  <si>
    <t>CONSIGLIATO</t>
  </si>
  <si>
    <t>A</t>
  </si>
  <si>
    <t>NO</t>
  </si>
  <si>
    <t>SERVIZI PER L'AGRICOLTURA E LO SVILUPPO RURALE</t>
  </si>
  <si>
    <t>ECOLOGIA E GEOPEDOLOGIA</t>
  </si>
  <si>
    <t>LAPADULA MAURIZIO RONZONI SEVERO SPIGAROLO ROBERTO</t>
  </si>
  <si>
    <t>LEZIONI DI ECOLOGIA E  PEDOLOGIA</t>
  </si>
  <si>
    <t>VOLUME UNICO - 2° EDIZIONE</t>
  </si>
  <si>
    <t>U</t>
  </si>
  <si>
    <t>POSEIDONIA</t>
  </si>
  <si>
    <t>No</t>
  </si>
  <si>
    <t>Si</t>
  </si>
  <si>
    <t>MATEMATICA</t>
  </si>
  <si>
    <t>TONOLINI LIVIA TONOLINI FRANCO TONOLINI GIUSEPPE</t>
  </si>
  <si>
    <t>MATEMATICA MODELLI E COMPETENZE - LINEA GIALLA</t>
  </si>
  <si>
    <t>VOLUME 1 + ME BOOK + CONTENUTI DIGITALI</t>
  </si>
  <si>
    <t>MINERVA ITALICA</t>
  </si>
  <si>
    <t>INFORMATICA</t>
  </si>
  <si>
    <t xml:space="preserve">CAMAGNI PAOLO NIKOLASSY RICCARDO </t>
  </si>
  <si>
    <t>TECNOLOGIE INFORMATICHE. NUOVA EDIZIONE OPENSCHOOL</t>
  </si>
  <si>
    <t>OFFICE 2010 E WINDOWS 7</t>
  </si>
  <si>
    <t>HOEPLI</t>
  </si>
  <si>
    <t>ITALIANO GRAMMATICA</t>
  </si>
  <si>
    <t xml:space="preserve">VIBERTI PIER GIORGIO  </t>
  </si>
  <si>
    <t>PARLIAMOCI CHIARO + DVD</t>
  </si>
  <si>
    <t>GRAMMATICA E SCRITTURA CON PROVE INVALSI</t>
  </si>
  <si>
    <t>SEI</t>
  </si>
  <si>
    <t>CHIMICA</t>
  </si>
  <si>
    <t xml:space="preserve">ARTONI MAURIZIO DAZZI ALBERTO </t>
  </si>
  <si>
    <t>PIANETA (IL) - CHIMICA</t>
  </si>
  <si>
    <t xml:space="preserve"> </t>
  </si>
  <si>
    <t>PRINCIPATO</t>
  </si>
  <si>
    <t>INGLESE</t>
  </si>
  <si>
    <t xml:space="preserve">AA VV  </t>
  </si>
  <si>
    <t>NETWORK CONCISE GOLD SUPERPREMIUM</t>
  </si>
  <si>
    <t>STUDENT BOOK &amp; WORK BOOK + CD + OPENBOOK</t>
  </si>
  <si>
    <t>OXFORD UNIVERSITY PRESS</t>
  </si>
  <si>
    <t>SCIENZE DELLA TERRA</t>
  </si>
  <si>
    <t xml:space="preserve">FEDRIZZI ENZO  </t>
  </si>
  <si>
    <t>PIANETA VERDE (IL) -  LEZIONI DI SCIENZE DELLA TERRA</t>
  </si>
  <si>
    <t>VOLUME UNICO</t>
  </si>
  <si>
    <t>DIRITTO ED ECONOMIA</t>
  </si>
  <si>
    <t xml:space="preserve">MARTIGNAGO ANNA MISTRONI ROBERTA </t>
  </si>
  <si>
    <t>REPORT</t>
  </si>
  <si>
    <t>VOLUME UNICO - 1° BN</t>
  </si>
  <si>
    <t>SCUOLA &amp; AZIENDA</t>
  </si>
  <si>
    <t>ITALIANO ANTOLOGIE</t>
  </si>
  <si>
    <t xml:space="preserve">CERRITO DANIELE MESSINEO RITA </t>
  </si>
  <si>
    <t>SOGNI A LIBRI APERTI</t>
  </si>
  <si>
    <t>NARRATIVA + EPICA, POESIE E TEATRO</t>
  </si>
  <si>
    <t>LE MONNIER</t>
  </si>
  <si>
    <t>LABORATORI TECNOLOGICI ED ESERCITAZIONI</t>
  </si>
  <si>
    <t>OGGIONI S FORGIARINI M N CAMBONI L</t>
  </si>
  <si>
    <t>LABORATORI TECNOLOGICI ED ESERCITAZIONI AGRARIE</t>
  </si>
  <si>
    <t xml:space="preserve">REDA EDIZIONI </t>
  </si>
  <si>
    <t>STORIA</t>
  </si>
  <si>
    <t xml:space="preserve">CALVANI  </t>
  </si>
  <si>
    <t>STORIA E PROGETTO</t>
  </si>
  <si>
    <t>VOLUME 1</t>
  </si>
  <si>
    <t>A. MONDADORI SCUOLA</t>
  </si>
  <si>
    <t>GEOGRAFIA GENERALE ED ECONOMICA</t>
  </si>
  <si>
    <t xml:space="preserve">LUPO FULVIO  </t>
  </si>
  <si>
    <t>GEOGRAFIA GENERALE ED ECONOMICA - NUOVA EDIZIONE</t>
  </si>
  <si>
    <t>PER IL PRIMO BIENNIO DEGLI  IST. TECNICI E PROFESSIONALI</t>
  </si>
  <si>
    <t>B</t>
  </si>
  <si>
    <t>SERVIZI SOCIO-SANITARI</t>
  </si>
  <si>
    <t>METODOLOGIE OPERATIVE</t>
  </si>
  <si>
    <t xml:space="preserve">GRIECO ANGELA PETRELLI VITANTONIO </t>
  </si>
  <si>
    <t>NUOVO METODOLOGIE OPERATIVE. EDIZIONE OPENSCHOOL</t>
  </si>
  <si>
    <t>PER GLI ISTITUTI PROFESSIONALI 'INDIRIZZO SERVIZI SOCIOSANITARI</t>
  </si>
  <si>
    <t>FRANCESE</t>
  </si>
  <si>
    <t>CAMERINI MAIA MILHET PRESCILLIA DOVERI SIMONETTA</t>
  </si>
  <si>
    <t>BOUSSOLE (LA).LIVRE DE L'ELEVE ET CAHIER + DESTINATION CULTURE + CDROM</t>
  </si>
  <si>
    <t>COURS D'ORIENTATION DANS LA LANGUE FRANCAISE</t>
  </si>
  <si>
    <t>EUROPASS</t>
  </si>
  <si>
    <t>TECNOLOGIE INFORMATICHE</t>
  </si>
  <si>
    <t>FISICA</t>
  </si>
  <si>
    <t xml:space="preserve">FABBRI SERGIO MASINI MARA </t>
  </si>
  <si>
    <t>QUANTUM COMPACT + DVD + FISICA PER TUTTI</t>
  </si>
  <si>
    <t>CORSO DI FISICA PER IL PRIMO BIENNIO</t>
  </si>
  <si>
    <t xml:space="preserve">SCIENZE UMANE </t>
  </si>
  <si>
    <t>CLEMENTE ELISBETTA DANIELI ROSSELLA COMO ANNUSKA</t>
  </si>
  <si>
    <t>PERSONA AL CENTRO</t>
  </si>
  <si>
    <t>PARAVIA</t>
  </si>
  <si>
    <t xml:space="preserve">RANDAZZO FRANCESCO STROPPA PIERO </t>
  </si>
  <si>
    <t>CHIMICA - UNA SCIENZA PER IL NOSTRO FUTURO</t>
  </si>
  <si>
    <t>BIOLOGIA</t>
  </si>
  <si>
    <t xml:space="preserve">BOSCHETTI MASSIMO FEDRIZZI ENZO </t>
  </si>
  <si>
    <t>ECOSISTEMA TERRA - BIOLOGIA - 5A EDIZ</t>
  </si>
  <si>
    <t>Ap</t>
  </si>
  <si>
    <t>EXPERIMENTA 2</t>
  </si>
  <si>
    <t xml:space="preserve">AA  VV  </t>
  </si>
  <si>
    <t>NETWORK CONCISE: MISTO SPEC SB/WB + CD + MDB + AUDIO CD + ESPANSIONE ONLINE</t>
  </si>
  <si>
    <t>VOLUME 2</t>
  </si>
  <si>
    <t>VOLUME 2 + ME BOOK + CONTENUTI DIGITALI</t>
  </si>
  <si>
    <t>ESERCITAZIONE DI AZIENDA AGRARIA</t>
  </si>
  <si>
    <t>LABORATORI TECNICI, ESERCITAZIONI E BOTANICA AGRARIA APPLICATA</t>
  </si>
  <si>
    <t>EDUCAZIONE MUSICALE</t>
  </si>
  <si>
    <t xml:space="preserve">GALLI CLAUDIA FASOLI MAURIZIO </t>
  </si>
  <si>
    <t>SCIENZE MOTORIE E SPORTIVE</t>
  </si>
  <si>
    <t xml:space="preserve">RAMPA ALBERTO SALVETTI MARIA CRISTINA </t>
  </si>
  <si>
    <t>ENERGIA PURA - WELLNESS/FAIRPLAY</t>
  </si>
  <si>
    <t>JUVENILIA</t>
  </si>
  <si>
    <t>Mo</t>
  </si>
  <si>
    <t xml:space="preserve">SCIENZA DELL'EDUCAZIONE </t>
  </si>
  <si>
    <t xml:space="preserve">CLEMENTE DANIELI </t>
  </si>
  <si>
    <t>MONDO SOCIALE (IL)</t>
  </si>
  <si>
    <t>PER ISTITUTI PROFESSIONALI SERVIZI SOCIO-SANITARI</t>
  </si>
  <si>
    <t>NUOVO METODOLOGIE OPERATIVE. EDIZIONI OPENSCHOOL</t>
  </si>
  <si>
    <t>PER GLI ISTITUTI PROFESSIONALI INDIRIZZO SERVIZI SOCIOSANITARI</t>
  </si>
  <si>
    <t xml:space="preserve">TAIARIOL C  </t>
  </si>
  <si>
    <t>PROVA INVALSI DI MATEMATICA NEL BIENNIO CON SOLUZIONI (LA)</t>
  </si>
  <si>
    <t>LATTES</t>
  </si>
  <si>
    <t>PIANETA (IL) - CHIMICA E ALIMENTI</t>
  </si>
  <si>
    <t>RELIGIONE</t>
  </si>
  <si>
    <t xml:space="preserve">SOLINAS LUIGI  </t>
  </si>
  <si>
    <t>ARCOBALENI + DVD - CON NULLA OSTA CEI</t>
  </si>
  <si>
    <t>BOUSSOLE (LA).LIVRE DE L'ELEVE ET CAHIER</t>
  </si>
  <si>
    <t>NT</t>
  </si>
  <si>
    <t>GESTIONE RISORSE FORESTALI E MONTANE (TRIENNIO)</t>
  </si>
  <si>
    <t xml:space="preserve">RELIGIONE CATTOLICA  </t>
  </si>
  <si>
    <t>SEME DELLA PAROLA (IL) N. E.</t>
  </si>
  <si>
    <t>PER I CINQUE ANNI</t>
  </si>
  <si>
    <t>PIEMME SCUOLA</t>
  </si>
  <si>
    <t>CHIMICA APPLICATA</t>
  </si>
  <si>
    <t xml:space="preserve">D'ANCONA G  </t>
  </si>
  <si>
    <t>INDUSTRIE AGROALIMENTARI 1</t>
  </si>
  <si>
    <t>CORSO DI CHIMICA APPLICATA, PROCESSI E TRASFORMAZIONI</t>
  </si>
  <si>
    <t>ECONOMIA AGRARIA E DELLO SVILUPPO TERRITORIALE</t>
  </si>
  <si>
    <t xml:space="preserve">AMICABILE STEFANO  </t>
  </si>
  <si>
    <t>PER GLI ISTITUTI PROFESSIONALI SETTORE SERVIZI PER L'AGRICOLTURA E LO SVILUP</t>
  </si>
  <si>
    <t xml:space="preserve">MONTANARI MASSIMO  </t>
  </si>
  <si>
    <t>VIVERE NELLA STORIA CON STORIE SETTORIALI NUOVI PROGRAMMI VOL. I</t>
  </si>
  <si>
    <t>DAL MEDIOEVO AL SEICENTO</t>
  </si>
  <si>
    <t>LATERZA SCOLASTICA</t>
  </si>
  <si>
    <t>LANGUAGE FOR LIFE B1+: SUPER PREMIUM</t>
  </si>
  <si>
    <t>LANGREV+SB&amp;WB&amp;EB+CD+EBK HUB+16 EREAD+1 PREL ONLINE TEST</t>
  </si>
  <si>
    <t xml:space="preserve">CENTIS BARBARA  </t>
  </si>
  <si>
    <t>ECOF@RMING</t>
  </si>
  <si>
    <t>FARMING PRACTICES FOR A GREEN WORLD</t>
  </si>
  <si>
    <t>AGRONOMIA GENERALE</t>
  </si>
  <si>
    <t>AGRONOMIA TERRITORIALE</t>
  </si>
  <si>
    <t>VOLUME UNICO 2° BN   ED. 2017</t>
  </si>
  <si>
    <t>BIOLOGIA APPLICATA</t>
  </si>
  <si>
    <t>DELLACHA' A OLIVERO G FORGIARINI M N</t>
  </si>
  <si>
    <t>BIOLOGIA APPLICATA E BIOTECNOLOGIE AGRARIE</t>
  </si>
  <si>
    <t>GENETICA, TRASFORMAZIONI, AGROAMBIENTE - LIBRO MISTO</t>
  </si>
  <si>
    <t>ITALIANO LETTERATURA</t>
  </si>
  <si>
    <t>CATALDI PIETRO ANGIOLONI ELENA PANICHI SARA</t>
  </si>
  <si>
    <t>LETTERATURAMONDO VOL. 1° + SCRITTURA/SCUOLA&amp;LAVORO</t>
  </si>
  <si>
    <t>EDIZIONE AZZURRA</t>
  </si>
  <si>
    <t>PALUMBO</t>
  </si>
  <si>
    <t xml:space="preserve">TONOLINI FRANCO TONOLINI GIUSEPPE </t>
  </si>
  <si>
    <t>MATEMATICA MODELLI E COMPETENZE - LINEA BIANCA</t>
  </si>
  <si>
    <t>VOLUME 3</t>
  </si>
  <si>
    <t>SERVIZI SOCIO-SANITARI (TRIENNIO)</t>
  </si>
  <si>
    <t xml:space="preserve">BERNARDINI GABRIELLA  </t>
  </si>
  <si>
    <t>NEW A HELPING HAND</t>
  </si>
  <si>
    <t>ENGLISH FOR SOCIAL SERVICES</t>
  </si>
  <si>
    <t>PSICOLOGIA</t>
  </si>
  <si>
    <t>CLEMENTE ELISABETTA DANIELI ROSSELLA COMO ANNUSKA</t>
  </si>
  <si>
    <t>COMPRENSIONE E L'ESPERIENZA</t>
  </si>
  <si>
    <t>CORSO DI PSICOLOGIA GENERALE ED APPLICATA</t>
  </si>
  <si>
    <t>IGIENE E CULTURA MEDICO-SANITARIA</t>
  </si>
  <si>
    <t xml:space="preserve">BEDENDO ANTONELLA  </t>
  </si>
  <si>
    <t>IGIENE E CULTURA MEDICO SANITARIA</t>
  </si>
  <si>
    <t>VOLUME A   ED. 2017</t>
  </si>
  <si>
    <t>DIRITTO E LEGISLAZIONE SOCIO-SANITARIA</t>
  </si>
  <si>
    <t xml:space="preserve">MESSORI MARIA RAZZOLI MARIACRISTINA </t>
  </si>
  <si>
    <t>PERCORSI DI DIRITTO E LEGISLAZIONE SOCIO-SANITARIA 2ED  (LDM)</t>
  </si>
  <si>
    <t>VOLUME PER IL SECONDO BIENNIO</t>
  </si>
  <si>
    <t>CLITT</t>
  </si>
  <si>
    <t>REVELLINO PATRIZIA SCHINARDI GIOVANNA TELLIER EMILIE</t>
  </si>
  <si>
    <t>ENFANTS, ADOS, ADULTES - VOLUME UNICO (LD)</t>
  </si>
  <si>
    <t>DEVENIR PROFESSIONNELS DU SECTEUR</t>
  </si>
  <si>
    <t>SERVIZI PER L'AGRICOLTURA E LO SVILUPPO RURALE 3^</t>
  </si>
  <si>
    <t xml:space="preserve">BIANCO V GENTILE A </t>
  </si>
  <si>
    <t>SOW AND REAP - LIBRO MISTO</t>
  </si>
  <si>
    <t>NEW FRONTIERS AND RURAL DEVELOPMENT</t>
  </si>
  <si>
    <t>CHIMICA APPLICATA A PROCESSI DI TRASFORMAZIONE</t>
  </si>
  <si>
    <t>INDUSTRIE AGROALIMENTARI 2</t>
  </si>
  <si>
    <t>LETTERATURAMONDO VOL. 2 PACK</t>
  </si>
  <si>
    <t>VALORIZZAZIONE DELLE ATTIVITA' PRODUTTIVE E LEGISLAZIONE DI SETTORE</t>
  </si>
  <si>
    <t>DAMIANI L FORGIARINI M N PUGLISI G</t>
  </si>
  <si>
    <t>GESTIONE E VALORIZZAZIONE AGROTERRITORIALE</t>
  </si>
  <si>
    <t>TONOLINI FRANCO TONOLINI GIUSEPPE MANENTI CALVI ANNAMARIA</t>
  </si>
  <si>
    <t>VOLUME 4</t>
  </si>
  <si>
    <t>VIVERE NELLA STORIA CON STORIE SETTORIALI NUOVI PROGRAMMI VOL. II</t>
  </si>
  <si>
    <t>DAL SEICENTO ALL'OTTOCENTO</t>
  </si>
  <si>
    <t>AGRONOMIA TERRITORIALE ED ECOSISTEMI FORESTALI</t>
  </si>
  <si>
    <t xml:space="preserve">LASSINI  </t>
  </si>
  <si>
    <t>AGRONOMIA TERRITORIALE  ED ECOSISTEMI FORESTALI</t>
  </si>
  <si>
    <t>ECOSISTEMI FORESTALI</t>
  </si>
  <si>
    <t>PSICOLOGIA GENERALE ED APPLICATA SECONDO BIENNIO PROF. SERVIZI SOCIO-SANITARI</t>
  </si>
  <si>
    <t>RONCORONI A. CAPPELLINI M.M. DENDI A.</t>
  </si>
  <si>
    <t>ROSSO E IL BLU (IL) EDIZ.ROSSA</t>
  </si>
  <si>
    <t>VOL 2 + TEMI 2</t>
  </si>
  <si>
    <t>CARLO SIGNORELLI EDITORE</t>
  </si>
  <si>
    <t>VOLUME B   ED. 2017</t>
  </si>
  <si>
    <t>TECNICA TURISTICA ED AMMINISTRATIVA</t>
  </si>
  <si>
    <t xml:space="preserve">ASTOLFI EUGENIO VENINI </t>
  </si>
  <si>
    <t>NUOVO TECNICA AMMINISTRATIVA &amp; ECONOMIA SOCIALE SET 1 - EDIZIONE MISTA</t>
  </si>
  <si>
    <t>VOLUME 1 + ESPANISIONE WEB 1</t>
  </si>
  <si>
    <t>TRAMONTANA</t>
  </si>
  <si>
    <t xml:space="preserve">GESTIONE DEI PARCHI, AREE PROTETTE E ASSESTAMENTO FORESTALE </t>
  </si>
  <si>
    <t>MENEGON G PIVOTTI F XICCATO G</t>
  </si>
  <si>
    <t>FONDAMENTI DI TECNOLOGIA AGRARIA</t>
  </si>
  <si>
    <t>LIVIANA</t>
  </si>
  <si>
    <t>VOL 3 + TEMI 3</t>
  </si>
  <si>
    <t>L.TONOLINI F.TONOLINI G.TONOLI A.MANENTI CALVI G.ZIBETTI</t>
  </si>
  <si>
    <t>MATEM. MOD. COMPETENZE VOL.C PROF.</t>
  </si>
  <si>
    <t>VIVERE NELLA STORIA CON STORIE SETTORIALI NUOVI PROGRAMMI VOL. III</t>
  </si>
  <si>
    <t>DAL NOVECENTO A OGGI</t>
  </si>
  <si>
    <t>SOCIOLOGIA RURALE E STORIA DELL'AGRICOLTURA</t>
  </si>
  <si>
    <t>ROSSI MARINA FERRETTO MATILDE BONESSA MICHELANGELO</t>
  </si>
  <si>
    <t>PER IL V ANNO ISTITUTI PROFESSIONALI</t>
  </si>
  <si>
    <t>UGO MURSIA EDITORE</t>
  </si>
  <si>
    <t>ECONOMIA AGRARIA E LEGISLAZIONE DI SETTORE</t>
  </si>
  <si>
    <t>CON ELEEMENTI DI SELVICOLTURA E UTILIZZAZIONI FORESTALI</t>
  </si>
  <si>
    <t>ELISABETTA CLEMENTE ROSSELLA DANIELI ANNUSKA COMO</t>
  </si>
  <si>
    <t>COMPRENSIONE E L'ESPERIENZA - CORSO DI PSICOLOGIA GENERALE AD APPLICATA PE</t>
  </si>
  <si>
    <t>CORSO DI PSICOLOGIA GENERALE ED APPLICATA PER IL QUINTO ANNO DEGLI ISTITUTI</t>
  </si>
  <si>
    <t>NUOVO TECNICA AMMINISTRATIVA &amp; ECONOMIA SOCIALE SET 2 - EDIZIONE MISTA  </t>
  </si>
  <si>
    <t>VOLUME 2 + ESPANISIONE WEB 2 </t>
  </si>
  <si>
    <t xml:space="preserve">RAZZOLI MARIACRISTINA MESSORI MARIA </t>
  </si>
  <si>
    <t>VOLUME PER IL QUINTO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</si>
</sst>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/>
    <xf numFmtId="0" fontId="0" fillId="0" borderId="11" xfId="0" applyBorder="1"/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abSelected="1" zoomScale="65" zoomScaleNormal="65" workbookViewId="0">
      <selection activeCell="T12" sqref="T12"/>
    </sheetView>
  </sheetViews>
  <sheetFormatPr defaultRowHeight="14.4" x14ac:dyDescent="0.3"/>
  <cols>
    <col min="4" max="4" width="21.6640625" customWidth="1"/>
    <col min="5" max="5" width="23.6640625" customWidth="1"/>
    <col min="6" max="6" width="23.44140625" customWidth="1"/>
    <col min="8" max="8" width="32.5546875" customWidth="1"/>
    <col min="9" max="9" width="49.33203125" customWidth="1"/>
    <col min="10" max="10" width="6.6640625" customWidth="1"/>
    <col min="11" max="11" width="23.44140625" customWidth="1"/>
    <col min="12" max="12" width="11.5546875" customWidth="1"/>
    <col min="16" max="16" width="21.5546875" customWidth="1"/>
  </cols>
  <sheetData>
    <row r="1" spans="1:16" x14ac:dyDescent="0.3">
      <c r="A1" t="s">
        <v>0</v>
      </c>
    </row>
    <row r="2" spans="1:16" x14ac:dyDescent="0.3">
      <c r="A2" t="s">
        <v>1</v>
      </c>
    </row>
    <row r="3" spans="1:16" x14ac:dyDescent="0.3">
      <c r="A3" t="s">
        <v>2</v>
      </c>
    </row>
    <row r="5" spans="1:16" x14ac:dyDescent="0.3">
      <c r="A5" t="s">
        <v>3</v>
      </c>
    </row>
    <row r="6" spans="1:16" x14ac:dyDescent="0.3">
      <c r="A6">
        <v>88049</v>
      </c>
    </row>
    <row r="8" spans="1:16" x14ac:dyDescent="0.3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  <c r="K8" s="1" t="s">
        <v>14</v>
      </c>
      <c r="L8" s="1" t="s">
        <v>15</v>
      </c>
      <c r="M8" s="1" t="s">
        <v>16</v>
      </c>
      <c r="N8" s="1" t="s">
        <v>17</v>
      </c>
      <c r="O8" s="1" t="s">
        <v>18</v>
      </c>
      <c r="P8" s="1" t="s">
        <v>19</v>
      </c>
    </row>
    <row r="9" spans="1:16" x14ac:dyDescent="0.3">
      <c r="A9" s="2">
        <v>1</v>
      </c>
      <c r="B9" s="2" t="s">
        <v>20</v>
      </c>
      <c r="C9" s="2" t="s">
        <v>21</v>
      </c>
      <c r="D9" s="2" t="s">
        <v>22</v>
      </c>
      <c r="E9" s="2" t="s">
        <v>23</v>
      </c>
      <c r="F9" s="2" t="str">
        <f>"9788848261807"</f>
        <v>9788848261807</v>
      </c>
      <c r="G9" s="2" t="s">
        <v>24</v>
      </c>
      <c r="H9" s="2" t="s">
        <v>25</v>
      </c>
      <c r="I9" s="2" t="s">
        <v>26</v>
      </c>
      <c r="J9" s="2" t="s">
        <v>27</v>
      </c>
      <c r="K9" s="2" t="s">
        <v>28</v>
      </c>
      <c r="L9" s="2">
        <v>27.65</v>
      </c>
      <c r="M9" s="2">
        <v>2016</v>
      </c>
      <c r="N9" s="2" t="s">
        <v>29</v>
      </c>
      <c r="O9" s="2" t="s">
        <v>30</v>
      </c>
      <c r="P9" s="2" t="s">
        <v>29</v>
      </c>
    </row>
    <row r="10" spans="1:16" x14ac:dyDescent="0.3">
      <c r="A10" s="1">
        <v>1</v>
      </c>
      <c r="B10" s="1" t="s">
        <v>20</v>
      </c>
      <c r="C10" s="1" t="s">
        <v>21</v>
      </c>
      <c r="D10" s="1" t="s">
        <v>22</v>
      </c>
      <c r="E10" s="1" t="s">
        <v>31</v>
      </c>
      <c r="F10" s="1" t="str">
        <f>"9788829838851"</f>
        <v>9788829838851</v>
      </c>
      <c r="G10" s="1" t="s">
        <v>32</v>
      </c>
      <c r="H10" s="1" t="s">
        <v>33</v>
      </c>
      <c r="I10" s="1" t="s">
        <v>34</v>
      </c>
      <c r="J10" s="1">
        <v>1</v>
      </c>
      <c r="K10" s="1" t="s">
        <v>35</v>
      </c>
      <c r="L10" s="1">
        <v>24.4</v>
      </c>
      <c r="M10" s="1">
        <v>2016</v>
      </c>
      <c r="N10" s="1" t="s">
        <v>29</v>
      </c>
      <c r="O10" s="1" t="s">
        <v>30</v>
      </c>
      <c r="P10" s="1" t="s">
        <v>29</v>
      </c>
    </row>
    <row r="11" spans="1:16" x14ac:dyDescent="0.3">
      <c r="A11" s="1">
        <v>1</v>
      </c>
      <c r="B11" s="1" t="s">
        <v>20</v>
      </c>
      <c r="C11" s="1" t="s">
        <v>21</v>
      </c>
      <c r="D11" s="1" t="s">
        <v>22</v>
      </c>
      <c r="E11" s="1" t="s">
        <v>36</v>
      </c>
      <c r="F11" s="1" t="str">
        <f>"9788820360948"</f>
        <v>9788820360948</v>
      </c>
      <c r="G11" s="1" t="s">
        <v>37</v>
      </c>
      <c r="H11" s="1" t="s">
        <v>38</v>
      </c>
      <c r="I11" s="1" t="s">
        <v>39</v>
      </c>
      <c r="J11" s="1" t="s">
        <v>27</v>
      </c>
      <c r="K11" s="1" t="s">
        <v>40</v>
      </c>
      <c r="L11" s="1">
        <v>20.9</v>
      </c>
      <c r="M11" s="1">
        <v>2014</v>
      </c>
      <c r="N11" s="1" t="s">
        <v>29</v>
      </c>
      <c r="O11" s="1" t="s">
        <v>30</v>
      </c>
      <c r="P11" s="1" t="s">
        <v>29</v>
      </c>
    </row>
    <row r="12" spans="1:16" x14ac:dyDescent="0.3">
      <c r="A12" s="1">
        <v>1</v>
      </c>
      <c r="B12" s="1" t="s">
        <v>20</v>
      </c>
      <c r="C12" s="1" t="s">
        <v>21</v>
      </c>
      <c r="D12" s="1" t="s">
        <v>22</v>
      </c>
      <c r="E12" s="1" t="s">
        <v>41</v>
      </c>
      <c r="F12" s="1" t="str">
        <f>"9788805074402"</f>
        <v>9788805074402</v>
      </c>
      <c r="G12" s="1" t="s">
        <v>42</v>
      </c>
      <c r="H12" s="1" t="s">
        <v>43</v>
      </c>
      <c r="I12" s="1" t="s">
        <v>44</v>
      </c>
      <c r="J12" s="1" t="s">
        <v>27</v>
      </c>
      <c r="K12" s="1" t="s">
        <v>45</v>
      </c>
      <c r="L12" s="1">
        <v>15.8</v>
      </c>
      <c r="M12" s="1">
        <v>2014</v>
      </c>
      <c r="N12" s="1" t="s">
        <v>29</v>
      </c>
      <c r="O12" s="1" t="s">
        <v>30</v>
      </c>
      <c r="P12" s="1" t="s">
        <v>29</v>
      </c>
    </row>
    <row r="13" spans="1:16" x14ac:dyDescent="0.3">
      <c r="A13" s="1">
        <v>1</v>
      </c>
      <c r="B13" s="1" t="s">
        <v>20</v>
      </c>
      <c r="C13" s="1" t="s">
        <v>21</v>
      </c>
      <c r="D13" s="1" t="s">
        <v>22</v>
      </c>
      <c r="E13" s="1" t="s">
        <v>46</v>
      </c>
      <c r="F13" s="1" t="str">
        <f>"9788841658505"</f>
        <v>9788841658505</v>
      </c>
      <c r="G13" s="1" t="s">
        <v>47</v>
      </c>
      <c r="H13" s="1" t="s">
        <v>48</v>
      </c>
      <c r="I13" s="1" t="s">
        <v>49</v>
      </c>
      <c r="J13" s="1" t="s">
        <v>27</v>
      </c>
      <c r="K13" s="1" t="s">
        <v>50</v>
      </c>
      <c r="L13" s="1">
        <v>17</v>
      </c>
      <c r="M13" s="1">
        <v>2016</v>
      </c>
      <c r="N13" s="1" t="s">
        <v>29</v>
      </c>
      <c r="O13" s="1" t="s">
        <v>30</v>
      </c>
      <c r="P13" s="1" t="s">
        <v>29</v>
      </c>
    </row>
    <row r="14" spans="1:16" x14ac:dyDescent="0.3">
      <c r="A14" s="1">
        <v>1</v>
      </c>
      <c r="B14" s="1" t="s">
        <v>20</v>
      </c>
      <c r="C14" s="1" t="s">
        <v>21</v>
      </c>
      <c r="D14" s="1" t="s">
        <v>22</v>
      </c>
      <c r="E14" s="1" t="s">
        <v>51</v>
      </c>
      <c r="F14" s="1" t="str">
        <f>"9780194214230"</f>
        <v>9780194214230</v>
      </c>
      <c r="G14" s="1" t="s">
        <v>52</v>
      </c>
      <c r="H14" s="1" t="s">
        <v>53</v>
      </c>
      <c r="I14" s="1" t="s">
        <v>54</v>
      </c>
      <c r="J14" s="1" t="s">
        <v>27</v>
      </c>
      <c r="K14" s="1" t="s">
        <v>55</v>
      </c>
      <c r="L14" s="1">
        <v>30.5</v>
      </c>
      <c r="M14" s="1">
        <v>2017</v>
      </c>
      <c r="N14" s="1" t="s">
        <v>29</v>
      </c>
      <c r="O14" s="1" t="s">
        <v>30</v>
      </c>
      <c r="P14" s="1" t="s">
        <v>29</v>
      </c>
    </row>
    <row r="15" spans="1:16" x14ac:dyDescent="0.3">
      <c r="A15" s="1">
        <v>1</v>
      </c>
      <c r="B15" s="1" t="s">
        <v>20</v>
      </c>
      <c r="C15" s="1" t="s">
        <v>21</v>
      </c>
      <c r="D15" s="1" t="s">
        <v>22</v>
      </c>
      <c r="E15" s="1" t="s">
        <v>56</v>
      </c>
      <c r="F15" s="1" t="str">
        <f>"9788829850945"</f>
        <v>9788829850945</v>
      </c>
      <c r="G15" s="1" t="s">
        <v>57</v>
      </c>
      <c r="H15" s="1" t="s">
        <v>58</v>
      </c>
      <c r="I15" s="1" t="s">
        <v>59</v>
      </c>
      <c r="J15" s="1" t="s">
        <v>27</v>
      </c>
      <c r="K15" s="1" t="s">
        <v>35</v>
      </c>
      <c r="L15" s="1">
        <v>20.3</v>
      </c>
      <c r="M15" s="1">
        <v>2017</v>
      </c>
      <c r="N15" s="1" t="s">
        <v>29</v>
      </c>
      <c r="O15" s="1" t="s">
        <v>30</v>
      </c>
      <c r="P15" s="1" t="s">
        <v>29</v>
      </c>
    </row>
    <row r="16" spans="1:16" x14ac:dyDescent="0.3">
      <c r="A16" s="1">
        <v>1</v>
      </c>
      <c r="B16" s="1" t="s">
        <v>20</v>
      </c>
      <c r="C16" s="1" t="s">
        <v>21</v>
      </c>
      <c r="D16" s="1" t="s">
        <v>22</v>
      </c>
      <c r="E16" s="1" t="s">
        <v>60</v>
      </c>
      <c r="F16" s="1" t="str">
        <f>"9788824750806"</f>
        <v>9788824750806</v>
      </c>
      <c r="G16" s="1" t="s">
        <v>61</v>
      </c>
      <c r="H16" s="1" t="s">
        <v>62</v>
      </c>
      <c r="I16" s="1" t="s">
        <v>63</v>
      </c>
      <c r="J16" s="1" t="s">
        <v>27</v>
      </c>
      <c r="K16" s="1" t="s">
        <v>64</v>
      </c>
      <c r="L16" s="1">
        <v>23.35</v>
      </c>
      <c r="M16" s="1">
        <v>2015</v>
      </c>
      <c r="N16" s="1" t="s">
        <v>29</v>
      </c>
      <c r="O16" s="1" t="s">
        <v>30</v>
      </c>
      <c r="P16" s="1" t="s">
        <v>29</v>
      </c>
    </row>
    <row r="17" spans="1:16" x14ac:dyDescent="0.3">
      <c r="A17" s="1">
        <v>1</v>
      </c>
      <c r="B17" s="1" t="s">
        <v>20</v>
      </c>
      <c r="C17" s="1" t="s">
        <v>21</v>
      </c>
      <c r="D17" s="1" t="s">
        <v>22</v>
      </c>
      <c r="E17" s="1" t="s">
        <v>65</v>
      </c>
      <c r="F17" s="1" t="str">
        <f>"9788800228190"</f>
        <v>9788800228190</v>
      </c>
      <c r="G17" s="1" t="s">
        <v>66</v>
      </c>
      <c r="H17" s="1" t="s">
        <v>67</v>
      </c>
      <c r="I17" s="1" t="s">
        <v>68</v>
      </c>
      <c r="J17" s="1" t="s">
        <v>27</v>
      </c>
      <c r="K17" s="1" t="s">
        <v>69</v>
      </c>
      <c r="L17" s="1">
        <v>31.85</v>
      </c>
      <c r="M17" s="1">
        <v>2015</v>
      </c>
      <c r="N17" s="1" t="s">
        <v>29</v>
      </c>
      <c r="O17" s="1" t="s">
        <v>30</v>
      </c>
      <c r="P17" s="1" t="s">
        <v>29</v>
      </c>
    </row>
    <row r="18" spans="1:16" x14ac:dyDescent="0.3">
      <c r="A18" s="1">
        <v>1</v>
      </c>
      <c r="B18" s="1" t="s">
        <v>20</v>
      </c>
      <c r="C18" s="1" t="s">
        <v>21</v>
      </c>
      <c r="D18" s="1" t="s">
        <v>22</v>
      </c>
      <c r="E18" s="1" t="s">
        <v>70</v>
      </c>
      <c r="F18" s="1" t="str">
        <f>"9788883612633"</f>
        <v>9788883612633</v>
      </c>
      <c r="G18" s="1" t="s">
        <v>71</v>
      </c>
      <c r="H18" s="1" t="s">
        <v>72</v>
      </c>
      <c r="I18" s="1" t="s">
        <v>49</v>
      </c>
      <c r="J18" s="1" t="s">
        <v>27</v>
      </c>
      <c r="K18" s="1" t="s">
        <v>73</v>
      </c>
      <c r="L18" s="1">
        <v>20.7</v>
      </c>
      <c r="M18" s="1"/>
      <c r="N18" s="1" t="s">
        <v>29</v>
      </c>
      <c r="O18" s="1" t="s">
        <v>30</v>
      </c>
      <c r="P18" s="1" t="s">
        <v>29</v>
      </c>
    </row>
    <row r="19" spans="1:16" x14ac:dyDescent="0.3">
      <c r="A19" s="1">
        <v>1</v>
      </c>
      <c r="B19" s="1" t="s">
        <v>20</v>
      </c>
      <c r="C19" s="1" t="s">
        <v>21</v>
      </c>
      <c r="D19" s="1" t="s">
        <v>22</v>
      </c>
      <c r="E19" s="1" t="s">
        <v>74</v>
      </c>
      <c r="F19" s="1" t="str">
        <f>"9788824749077"</f>
        <v>9788824749077</v>
      </c>
      <c r="G19" s="1" t="s">
        <v>75</v>
      </c>
      <c r="H19" s="1" t="s">
        <v>76</v>
      </c>
      <c r="I19" s="1" t="s">
        <v>77</v>
      </c>
      <c r="J19" s="1">
        <v>1</v>
      </c>
      <c r="K19" s="1" t="s">
        <v>78</v>
      </c>
      <c r="L19" s="1">
        <v>18.25</v>
      </c>
      <c r="M19" s="1"/>
      <c r="N19" s="1" t="s">
        <v>29</v>
      </c>
      <c r="O19" s="1" t="s">
        <v>30</v>
      </c>
      <c r="P19" s="1" t="s">
        <v>29</v>
      </c>
    </row>
    <row r="20" spans="1:16" x14ac:dyDescent="0.3">
      <c r="A20" s="1">
        <v>1</v>
      </c>
      <c r="B20" s="1" t="s">
        <v>20</v>
      </c>
      <c r="C20" s="1" t="s">
        <v>21</v>
      </c>
      <c r="D20" s="1" t="s">
        <v>22</v>
      </c>
      <c r="E20" s="1" t="s">
        <v>79</v>
      </c>
      <c r="F20" s="1" t="str">
        <f>"9788805075867"</f>
        <v>9788805075867</v>
      </c>
      <c r="G20" s="1" t="s">
        <v>80</v>
      </c>
      <c r="H20" s="1" t="s">
        <v>81</v>
      </c>
      <c r="I20" s="1" t="s">
        <v>82</v>
      </c>
      <c r="J20" s="1" t="s">
        <v>27</v>
      </c>
      <c r="K20" s="1" t="s">
        <v>45</v>
      </c>
      <c r="L20" s="1">
        <v>11.4</v>
      </c>
      <c r="M20" s="1"/>
      <c r="N20" s="1" t="s">
        <v>29</v>
      </c>
      <c r="O20" s="1" t="s">
        <v>30</v>
      </c>
      <c r="P20" s="1" t="s">
        <v>29</v>
      </c>
    </row>
    <row r="21" spans="1:16" x14ac:dyDescent="0.3">
      <c r="A21" s="1">
        <v>1</v>
      </c>
      <c r="B21" s="1" t="s">
        <v>83</v>
      </c>
      <c r="C21" s="1" t="s">
        <v>21</v>
      </c>
      <c r="D21" s="1" t="s">
        <v>84</v>
      </c>
      <c r="E21" s="1" t="s">
        <v>85</v>
      </c>
      <c r="F21" s="1" t="str">
        <f>"9788820361273"</f>
        <v>9788820361273</v>
      </c>
      <c r="G21" s="1" t="s">
        <v>86</v>
      </c>
      <c r="H21" s="1" t="s">
        <v>87</v>
      </c>
      <c r="I21" s="1" t="s">
        <v>88</v>
      </c>
      <c r="J21" s="1">
        <v>1</v>
      </c>
      <c r="K21" s="1" t="s">
        <v>40</v>
      </c>
      <c r="L21" s="1">
        <v>15.5</v>
      </c>
      <c r="M21" s="1">
        <v>2014</v>
      </c>
      <c r="N21" s="1" t="s">
        <v>29</v>
      </c>
      <c r="O21" s="1" t="s">
        <v>30</v>
      </c>
      <c r="P21" s="1" t="s">
        <v>29</v>
      </c>
    </row>
    <row r="22" spans="1:16" x14ac:dyDescent="0.3">
      <c r="A22" s="1">
        <v>1</v>
      </c>
      <c r="B22" s="1" t="s">
        <v>83</v>
      </c>
      <c r="C22" s="1" t="s">
        <v>21</v>
      </c>
      <c r="D22" s="1" t="s">
        <v>84</v>
      </c>
      <c r="E22" s="1" t="s">
        <v>31</v>
      </c>
      <c r="F22" s="1" t="str">
        <f>"9788829838851"</f>
        <v>9788829838851</v>
      </c>
      <c r="G22" s="1" t="s">
        <v>32</v>
      </c>
      <c r="H22" s="1" t="s">
        <v>33</v>
      </c>
      <c r="I22" s="1" t="s">
        <v>34</v>
      </c>
      <c r="J22" s="1">
        <v>1</v>
      </c>
      <c r="K22" s="1" t="s">
        <v>35</v>
      </c>
      <c r="L22" s="1">
        <v>24.4</v>
      </c>
      <c r="M22" s="1"/>
      <c r="N22" s="1" t="s">
        <v>29</v>
      </c>
      <c r="O22" s="1" t="s">
        <v>30</v>
      </c>
      <c r="P22" s="1" t="s">
        <v>29</v>
      </c>
    </row>
    <row r="23" spans="1:16" x14ac:dyDescent="0.3">
      <c r="A23" s="1">
        <v>1</v>
      </c>
      <c r="B23" s="1" t="s">
        <v>83</v>
      </c>
      <c r="C23" s="1" t="s">
        <v>21</v>
      </c>
      <c r="D23" s="1" t="s">
        <v>84</v>
      </c>
      <c r="E23" s="1" t="s">
        <v>74</v>
      </c>
      <c r="F23" s="1" t="str">
        <f>"9788824749077"</f>
        <v>9788824749077</v>
      </c>
      <c r="G23" s="1" t="s">
        <v>75</v>
      </c>
      <c r="H23" s="1" t="s">
        <v>76</v>
      </c>
      <c r="I23" s="1" t="s">
        <v>77</v>
      </c>
      <c r="J23" s="1">
        <v>1</v>
      </c>
      <c r="K23" s="1" t="s">
        <v>78</v>
      </c>
      <c r="L23" s="1">
        <v>18.25</v>
      </c>
      <c r="M23" s="1">
        <v>2014</v>
      </c>
      <c r="N23" s="1" t="s">
        <v>29</v>
      </c>
      <c r="O23" s="1" t="s">
        <v>30</v>
      </c>
      <c r="P23" s="1" t="s">
        <v>29</v>
      </c>
    </row>
    <row r="24" spans="1:16" x14ac:dyDescent="0.3">
      <c r="A24" s="1">
        <v>1</v>
      </c>
      <c r="B24" s="1" t="s">
        <v>83</v>
      </c>
      <c r="C24" s="1" t="s">
        <v>21</v>
      </c>
      <c r="D24" s="1" t="s">
        <v>84</v>
      </c>
      <c r="E24" s="1" t="s">
        <v>41</v>
      </c>
      <c r="F24" s="1" t="str">
        <f>"9788805074402"</f>
        <v>9788805074402</v>
      </c>
      <c r="G24" s="1" t="s">
        <v>42</v>
      </c>
      <c r="H24" s="1" t="s">
        <v>43</v>
      </c>
      <c r="I24" s="1" t="s">
        <v>44</v>
      </c>
      <c r="J24" s="1" t="s">
        <v>27</v>
      </c>
      <c r="K24" s="1" t="s">
        <v>45</v>
      </c>
      <c r="L24" s="1">
        <v>15.8</v>
      </c>
      <c r="M24" s="1">
        <v>2014</v>
      </c>
      <c r="N24" s="1" t="s">
        <v>29</v>
      </c>
      <c r="O24" s="1" t="s">
        <v>30</v>
      </c>
      <c r="P24" s="1" t="s">
        <v>29</v>
      </c>
    </row>
    <row r="25" spans="1:16" x14ac:dyDescent="0.3">
      <c r="A25" s="1">
        <v>1</v>
      </c>
      <c r="B25" s="1" t="s">
        <v>83</v>
      </c>
      <c r="C25" s="1" t="s">
        <v>21</v>
      </c>
      <c r="D25" s="1" t="s">
        <v>84</v>
      </c>
      <c r="E25" s="1" t="s">
        <v>51</v>
      </c>
      <c r="F25" s="1" t="str">
        <f>"9780194214230"</f>
        <v>9780194214230</v>
      </c>
      <c r="G25" s="1" t="s">
        <v>52</v>
      </c>
      <c r="H25" s="1" t="s">
        <v>53</v>
      </c>
      <c r="I25" s="1" t="s">
        <v>54</v>
      </c>
      <c r="J25" s="1" t="s">
        <v>27</v>
      </c>
      <c r="K25" s="1" t="s">
        <v>55</v>
      </c>
      <c r="L25" s="1">
        <v>30.5</v>
      </c>
      <c r="M25" s="1">
        <v>2017</v>
      </c>
      <c r="N25" s="1" t="s">
        <v>29</v>
      </c>
      <c r="O25" s="1" t="s">
        <v>30</v>
      </c>
      <c r="P25" s="1" t="s">
        <v>29</v>
      </c>
    </row>
    <row r="26" spans="1:16" x14ac:dyDescent="0.3">
      <c r="A26" s="1">
        <v>1</v>
      </c>
      <c r="B26" s="1" t="s">
        <v>83</v>
      </c>
      <c r="C26" s="1" t="s">
        <v>21</v>
      </c>
      <c r="D26" s="1" t="s">
        <v>84</v>
      </c>
      <c r="E26" s="1" t="s">
        <v>56</v>
      </c>
      <c r="F26" s="1" t="str">
        <f>"9788829850945"</f>
        <v>9788829850945</v>
      </c>
      <c r="G26" s="1" t="s">
        <v>57</v>
      </c>
      <c r="H26" s="1" t="s">
        <v>58</v>
      </c>
      <c r="I26" s="1" t="s">
        <v>59</v>
      </c>
      <c r="J26" s="1" t="s">
        <v>27</v>
      </c>
      <c r="K26" s="1" t="s">
        <v>35</v>
      </c>
      <c r="L26" s="1">
        <v>20.3</v>
      </c>
      <c r="M26" s="1">
        <v>2017</v>
      </c>
      <c r="N26" s="1" t="s">
        <v>29</v>
      </c>
      <c r="O26" s="1" t="s">
        <v>30</v>
      </c>
      <c r="P26" s="1" t="s">
        <v>29</v>
      </c>
    </row>
    <row r="27" spans="1:16" x14ac:dyDescent="0.3">
      <c r="A27" s="1">
        <v>1</v>
      </c>
      <c r="B27" s="1" t="s">
        <v>83</v>
      </c>
      <c r="C27" s="1" t="s">
        <v>21</v>
      </c>
      <c r="D27" s="1" t="s">
        <v>84</v>
      </c>
      <c r="E27" s="1" t="s">
        <v>60</v>
      </c>
      <c r="F27" s="1" t="str">
        <f>"9788824750806"</f>
        <v>9788824750806</v>
      </c>
      <c r="G27" s="1" t="s">
        <v>61</v>
      </c>
      <c r="H27" s="1" t="s">
        <v>62</v>
      </c>
      <c r="I27" s="1" t="s">
        <v>63</v>
      </c>
      <c r="J27" s="1" t="s">
        <v>27</v>
      </c>
      <c r="K27" s="1" t="s">
        <v>64</v>
      </c>
      <c r="L27" s="1">
        <v>23.35</v>
      </c>
      <c r="M27" s="1">
        <v>2015</v>
      </c>
      <c r="N27" s="1" t="s">
        <v>29</v>
      </c>
      <c r="O27" s="1" t="s">
        <v>30</v>
      </c>
      <c r="P27" s="1" t="s">
        <v>29</v>
      </c>
    </row>
    <row r="28" spans="1:16" x14ac:dyDescent="0.3">
      <c r="A28" s="1">
        <v>1</v>
      </c>
      <c r="B28" s="1" t="s">
        <v>83</v>
      </c>
      <c r="C28" s="1" t="s">
        <v>21</v>
      </c>
      <c r="D28" s="1" t="s">
        <v>84</v>
      </c>
      <c r="E28" s="1" t="s">
        <v>65</v>
      </c>
      <c r="F28" s="1" t="str">
        <f>"9788800228190"</f>
        <v>9788800228190</v>
      </c>
      <c r="G28" s="1" t="s">
        <v>66</v>
      </c>
      <c r="H28" s="1" t="s">
        <v>67</v>
      </c>
      <c r="I28" s="1" t="s">
        <v>68</v>
      </c>
      <c r="J28" s="1" t="s">
        <v>27</v>
      </c>
      <c r="K28" s="1" t="s">
        <v>69</v>
      </c>
      <c r="L28" s="1">
        <v>31.85</v>
      </c>
      <c r="M28" s="1">
        <v>2015</v>
      </c>
      <c r="N28" s="1" t="s">
        <v>29</v>
      </c>
      <c r="O28" s="1" t="s">
        <v>30</v>
      </c>
      <c r="P28" s="1" t="s">
        <v>29</v>
      </c>
    </row>
    <row r="29" spans="1:16" x14ac:dyDescent="0.3">
      <c r="A29" s="1">
        <v>1</v>
      </c>
      <c r="B29" s="1" t="s">
        <v>83</v>
      </c>
      <c r="C29" s="1" t="s">
        <v>21</v>
      </c>
      <c r="D29" s="1" t="s">
        <v>84</v>
      </c>
      <c r="E29" s="1" t="s">
        <v>89</v>
      </c>
      <c r="F29" s="1" t="str">
        <f>"9788867062867"</f>
        <v>9788867062867</v>
      </c>
      <c r="G29" s="1" t="s">
        <v>90</v>
      </c>
      <c r="H29" s="1" t="s">
        <v>91</v>
      </c>
      <c r="I29" s="1" t="s">
        <v>92</v>
      </c>
      <c r="J29" s="1">
        <v>1</v>
      </c>
      <c r="K29" s="1" t="s">
        <v>93</v>
      </c>
      <c r="L29" s="1">
        <v>18.7</v>
      </c>
      <c r="M29" s="1"/>
      <c r="N29" s="1" t="s">
        <v>29</v>
      </c>
      <c r="O29" s="1" t="s">
        <v>30</v>
      </c>
      <c r="P29" s="1" t="s">
        <v>29</v>
      </c>
    </row>
    <row r="30" spans="1:16" x14ac:dyDescent="0.3">
      <c r="A30" s="1">
        <v>1</v>
      </c>
      <c r="B30" s="1" t="s">
        <v>83</v>
      </c>
      <c r="C30" s="1" t="s">
        <v>21</v>
      </c>
      <c r="D30" s="1" t="s">
        <v>84</v>
      </c>
      <c r="E30" s="1" t="s">
        <v>94</v>
      </c>
      <c r="F30" s="1" t="str">
        <f>"9788820360948"</f>
        <v>9788820360948</v>
      </c>
      <c r="G30" s="1" t="s">
        <v>37</v>
      </c>
      <c r="H30" s="1" t="s">
        <v>38</v>
      </c>
      <c r="I30" s="1" t="s">
        <v>39</v>
      </c>
      <c r="J30" s="1" t="s">
        <v>27</v>
      </c>
      <c r="K30" s="1" t="s">
        <v>40</v>
      </c>
      <c r="L30" s="1">
        <v>20.9</v>
      </c>
      <c r="M30" s="1">
        <v>2018</v>
      </c>
      <c r="N30" s="1" t="s">
        <v>30</v>
      </c>
      <c r="O30" s="1" t="s">
        <v>30</v>
      </c>
      <c r="P30" s="1" t="s">
        <v>29</v>
      </c>
    </row>
    <row r="31" spans="1:16" x14ac:dyDescent="0.3">
      <c r="A31" s="1">
        <v>1</v>
      </c>
      <c r="B31" s="1" t="s">
        <v>83</v>
      </c>
      <c r="C31" s="1" t="s">
        <v>21</v>
      </c>
      <c r="D31" s="1" t="s">
        <v>84</v>
      </c>
      <c r="E31" s="1" t="s">
        <v>79</v>
      </c>
      <c r="F31" s="1" t="str">
        <f>"9788805075867"</f>
        <v>9788805075867</v>
      </c>
      <c r="G31" s="1" t="s">
        <v>80</v>
      </c>
      <c r="H31" s="1" t="s">
        <v>81</v>
      </c>
      <c r="I31" s="1" t="s">
        <v>82</v>
      </c>
      <c r="J31" s="1" t="s">
        <v>27</v>
      </c>
      <c r="K31" s="1" t="s">
        <v>45</v>
      </c>
      <c r="L31" s="1">
        <v>11.4</v>
      </c>
      <c r="M31" s="1"/>
      <c r="N31" s="1" t="s">
        <v>29</v>
      </c>
      <c r="O31" s="1" t="s">
        <v>30</v>
      </c>
      <c r="P31" s="1" t="s">
        <v>29</v>
      </c>
    </row>
    <row r="32" spans="1:16" x14ac:dyDescent="0.3">
      <c r="A32" s="1">
        <v>1</v>
      </c>
      <c r="B32" s="1" t="s">
        <v>83</v>
      </c>
      <c r="C32" s="1" t="s">
        <v>21</v>
      </c>
      <c r="D32" s="1" t="s">
        <v>84</v>
      </c>
      <c r="E32" s="1" t="s">
        <v>95</v>
      </c>
      <c r="F32" s="1" t="str">
        <f>"9788805076383"</f>
        <v>9788805076383</v>
      </c>
      <c r="G32" s="1" t="s">
        <v>96</v>
      </c>
      <c r="H32" s="1" t="s">
        <v>97</v>
      </c>
      <c r="I32" s="1" t="s">
        <v>98</v>
      </c>
      <c r="J32" s="1" t="s">
        <v>27</v>
      </c>
      <c r="K32" s="1" t="s">
        <v>45</v>
      </c>
      <c r="L32" s="1">
        <v>20.2</v>
      </c>
      <c r="M32" s="1">
        <v>2018</v>
      </c>
      <c r="N32" s="1" t="s">
        <v>30</v>
      </c>
      <c r="O32" s="1" t="s">
        <v>30</v>
      </c>
      <c r="P32" s="1" t="s">
        <v>29</v>
      </c>
    </row>
    <row r="33" spans="1:16" x14ac:dyDescent="0.3">
      <c r="A33" s="1">
        <v>1</v>
      </c>
      <c r="B33" s="1" t="s">
        <v>83</v>
      </c>
      <c r="C33" s="1" t="s">
        <v>21</v>
      </c>
      <c r="D33" s="1" t="s">
        <v>84</v>
      </c>
      <c r="E33" s="1" t="s">
        <v>99</v>
      </c>
      <c r="F33" s="1" t="str">
        <f>"9788839523167"</f>
        <v>9788839523167</v>
      </c>
      <c r="G33" s="1" t="s">
        <v>100</v>
      </c>
      <c r="H33" s="1" t="s">
        <v>101</v>
      </c>
      <c r="I33" s="1" t="s">
        <v>49</v>
      </c>
      <c r="J33" s="1" t="s">
        <v>27</v>
      </c>
      <c r="K33" s="1" t="s">
        <v>102</v>
      </c>
      <c r="L33" s="1">
        <v>29.2</v>
      </c>
      <c r="M33" s="1">
        <v>2018</v>
      </c>
      <c r="N33" s="1" t="s">
        <v>30</v>
      </c>
      <c r="O33" s="1" t="s">
        <v>30</v>
      </c>
      <c r="P33" s="1" t="s">
        <v>29</v>
      </c>
    </row>
    <row r="34" spans="1:16" x14ac:dyDescent="0.3">
      <c r="A34" s="1">
        <v>2</v>
      </c>
      <c r="B34" s="1" t="s">
        <v>20</v>
      </c>
      <c r="C34" s="1" t="s">
        <v>21</v>
      </c>
      <c r="D34" s="1" t="s">
        <v>22</v>
      </c>
      <c r="E34" s="1" t="s">
        <v>23</v>
      </c>
      <c r="F34" s="1" t="str">
        <f>"9788848261807"</f>
        <v>9788848261807</v>
      </c>
      <c r="G34" s="1" t="s">
        <v>24</v>
      </c>
      <c r="H34" s="1" t="s">
        <v>25</v>
      </c>
      <c r="I34" s="1" t="s">
        <v>26</v>
      </c>
      <c r="J34" s="1" t="s">
        <v>27</v>
      </c>
      <c r="K34" s="1" t="s">
        <v>28</v>
      </c>
      <c r="L34" s="1">
        <v>27.65</v>
      </c>
      <c r="M34" s="1">
        <v>2016</v>
      </c>
      <c r="N34" s="1" t="s">
        <v>29</v>
      </c>
      <c r="O34" s="1" t="s">
        <v>29</v>
      </c>
      <c r="P34" s="1" t="s">
        <v>29</v>
      </c>
    </row>
    <row r="35" spans="1:16" x14ac:dyDescent="0.3">
      <c r="A35" s="1">
        <v>2</v>
      </c>
      <c r="B35" s="1" t="s">
        <v>20</v>
      </c>
      <c r="C35" s="1" t="s">
        <v>21</v>
      </c>
      <c r="D35" s="1" t="s">
        <v>22</v>
      </c>
      <c r="E35" s="1" t="s">
        <v>46</v>
      </c>
      <c r="F35" s="1" t="str">
        <f>"9788824730891"</f>
        <v>9788824730891</v>
      </c>
      <c r="G35" s="1" t="s">
        <v>103</v>
      </c>
      <c r="H35" s="1" t="s">
        <v>104</v>
      </c>
      <c r="I35" s="1" t="s">
        <v>49</v>
      </c>
      <c r="J35" s="1" t="s">
        <v>27</v>
      </c>
      <c r="K35" s="1" t="s">
        <v>78</v>
      </c>
      <c r="L35" s="1">
        <v>25.8</v>
      </c>
      <c r="M35" s="1"/>
      <c r="N35" s="1" t="s">
        <v>29</v>
      </c>
      <c r="O35" s="1" t="s">
        <v>29</v>
      </c>
      <c r="P35" s="1" t="s">
        <v>29</v>
      </c>
    </row>
    <row r="36" spans="1:16" x14ac:dyDescent="0.3">
      <c r="A36" s="1">
        <v>2</v>
      </c>
      <c r="B36" s="1" t="s">
        <v>20</v>
      </c>
      <c r="C36" s="1" t="s">
        <v>21</v>
      </c>
      <c r="D36" s="1" t="s">
        <v>22</v>
      </c>
      <c r="E36" s="1" t="s">
        <v>105</v>
      </c>
      <c r="F36" s="1" t="str">
        <f>"9788829840137"</f>
        <v>9788829840137</v>
      </c>
      <c r="G36" s="1" t="s">
        <v>106</v>
      </c>
      <c r="H36" s="1" t="s">
        <v>107</v>
      </c>
      <c r="I36" s="1" t="s">
        <v>49</v>
      </c>
      <c r="J36" s="1" t="s">
        <v>27</v>
      </c>
      <c r="K36" s="1" t="s">
        <v>35</v>
      </c>
      <c r="L36" s="1">
        <v>20.399999999999999</v>
      </c>
      <c r="M36" s="1">
        <v>2014</v>
      </c>
      <c r="N36" s="1" t="s">
        <v>29</v>
      </c>
      <c r="O36" s="1" t="s">
        <v>29</v>
      </c>
      <c r="P36" s="1" t="s">
        <v>108</v>
      </c>
    </row>
    <row r="37" spans="1:16" x14ac:dyDescent="0.3">
      <c r="A37" s="1">
        <v>2</v>
      </c>
      <c r="B37" s="1" t="s">
        <v>20</v>
      </c>
      <c r="C37" s="1" t="s">
        <v>21</v>
      </c>
      <c r="D37" s="1" t="s">
        <v>22</v>
      </c>
      <c r="E37" s="1" t="s">
        <v>95</v>
      </c>
      <c r="F37" s="1" t="str">
        <f>"9788805073368"</f>
        <v>9788805073368</v>
      </c>
      <c r="G37" s="1" t="s">
        <v>96</v>
      </c>
      <c r="H37" s="1" t="s">
        <v>109</v>
      </c>
      <c r="I37" s="1" t="s">
        <v>98</v>
      </c>
      <c r="J37" s="1">
        <v>2</v>
      </c>
      <c r="K37" s="1" t="s">
        <v>45</v>
      </c>
      <c r="L37" s="1">
        <v>16.899999999999999</v>
      </c>
      <c r="M37" s="1"/>
      <c r="N37" s="1" t="s">
        <v>29</v>
      </c>
      <c r="O37" s="1" t="s">
        <v>29</v>
      </c>
      <c r="P37" s="1" t="s">
        <v>29</v>
      </c>
    </row>
    <row r="38" spans="1:16" x14ac:dyDescent="0.3">
      <c r="A38" s="1">
        <v>2</v>
      </c>
      <c r="B38" s="1" t="s">
        <v>20</v>
      </c>
      <c r="C38" s="1" t="s">
        <v>21</v>
      </c>
      <c r="D38" s="1" t="s">
        <v>22</v>
      </c>
      <c r="E38" s="1" t="s">
        <v>51</v>
      </c>
      <c r="F38" s="1" t="str">
        <f>"9780194277488"</f>
        <v>9780194277488</v>
      </c>
      <c r="G38" s="1" t="s">
        <v>110</v>
      </c>
      <c r="H38" s="1" t="s">
        <v>111</v>
      </c>
      <c r="I38" s="1" t="s">
        <v>49</v>
      </c>
      <c r="J38" s="1" t="s">
        <v>27</v>
      </c>
      <c r="K38" s="1" t="s">
        <v>55</v>
      </c>
      <c r="L38" s="1">
        <v>31.3</v>
      </c>
      <c r="M38" s="1"/>
      <c r="N38" s="1" t="s">
        <v>29</v>
      </c>
      <c r="O38" s="1" t="s">
        <v>29</v>
      </c>
      <c r="P38" s="1" t="s">
        <v>29</v>
      </c>
    </row>
    <row r="39" spans="1:16" x14ac:dyDescent="0.3">
      <c r="A39" s="1">
        <v>2</v>
      </c>
      <c r="B39" s="1" t="s">
        <v>20</v>
      </c>
      <c r="C39" s="1" t="s">
        <v>21</v>
      </c>
      <c r="D39" s="1" t="s">
        <v>22</v>
      </c>
      <c r="E39" s="1" t="s">
        <v>74</v>
      </c>
      <c r="F39" s="1" t="str">
        <f>"9788824745239"</f>
        <v>9788824745239</v>
      </c>
      <c r="G39" s="1" t="s">
        <v>75</v>
      </c>
      <c r="H39" s="1" t="s">
        <v>76</v>
      </c>
      <c r="I39" s="1" t="s">
        <v>112</v>
      </c>
      <c r="J39" s="1">
        <v>2</v>
      </c>
      <c r="K39" s="1" t="s">
        <v>78</v>
      </c>
      <c r="L39" s="1">
        <v>18.3</v>
      </c>
      <c r="M39" s="1"/>
      <c r="N39" s="1" t="s">
        <v>29</v>
      </c>
      <c r="O39" s="1" t="s">
        <v>30</v>
      </c>
      <c r="P39" s="1" t="s">
        <v>29</v>
      </c>
    </row>
    <row r="40" spans="1:16" x14ac:dyDescent="0.3">
      <c r="A40" s="1">
        <v>2</v>
      </c>
      <c r="B40" s="1" t="s">
        <v>20</v>
      </c>
      <c r="C40" s="1" t="s">
        <v>21</v>
      </c>
      <c r="D40" s="1" t="s">
        <v>22</v>
      </c>
      <c r="E40" s="1" t="s">
        <v>94</v>
      </c>
      <c r="F40" s="1" t="str">
        <f>"9788820360948"</f>
        <v>9788820360948</v>
      </c>
      <c r="G40" s="1" t="s">
        <v>37</v>
      </c>
      <c r="H40" s="1" t="s">
        <v>38</v>
      </c>
      <c r="I40" s="1" t="s">
        <v>39</v>
      </c>
      <c r="J40" s="1" t="s">
        <v>27</v>
      </c>
      <c r="K40" s="1" t="s">
        <v>40</v>
      </c>
      <c r="L40" s="1">
        <v>20.9</v>
      </c>
      <c r="M40" s="1"/>
      <c r="N40" s="1" t="s">
        <v>29</v>
      </c>
      <c r="O40" s="1" t="s">
        <v>30</v>
      </c>
      <c r="P40" s="1" t="s">
        <v>29</v>
      </c>
    </row>
    <row r="41" spans="1:16" x14ac:dyDescent="0.3">
      <c r="A41" s="1">
        <v>2</v>
      </c>
      <c r="B41" s="1" t="s">
        <v>20</v>
      </c>
      <c r="C41" s="1" t="s">
        <v>21</v>
      </c>
      <c r="D41" s="1" t="s">
        <v>22</v>
      </c>
      <c r="E41" s="1" t="s">
        <v>41</v>
      </c>
      <c r="F41" s="1" t="str">
        <f>"9788805074402"</f>
        <v>9788805074402</v>
      </c>
      <c r="G41" s="1" t="s">
        <v>42</v>
      </c>
      <c r="H41" s="1" t="s">
        <v>43</v>
      </c>
      <c r="I41" s="1" t="s">
        <v>44</v>
      </c>
      <c r="J41" s="1" t="s">
        <v>27</v>
      </c>
      <c r="K41" s="1" t="s">
        <v>45</v>
      </c>
      <c r="L41" s="1">
        <v>15.8</v>
      </c>
      <c r="M41" s="1"/>
      <c r="N41" s="1" t="s">
        <v>29</v>
      </c>
      <c r="O41" s="1" t="s">
        <v>29</v>
      </c>
      <c r="P41" s="1" t="s">
        <v>29</v>
      </c>
    </row>
    <row r="42" spans="1:16" x14ac:dyDescent="0.3">
      <c r="A42" s="1">
        <v>2</v>
      </c>
      <c r="B42" s="1" t="s">
        <v>20</v>
      </c>
      <c r="C42" s="1" t="s">
        <v>21</v>
      </c>
      <c r="D42" s="1" t="s">
        <v>22</v>
      </c>
      <c r="E42" s="1" t="s">
        <v>31</v>
      </c>
      <c r="F42" s="1" t="str">
        <f>"9788829838868"</f>
        <v>9788829838868</v>
      </c>
      <c r="G42" s="1" t="s">
        <v>32</v>
      </c>
      <c r="H42" s="1" t="s">
        <v>33</v>
      </c>
      <c r="I42" s="1" t="s">
        <v>113</v>
      </c>
      <c r="J42" s="1">
        <v>2</v>
      </c>
      <c r="K42" s="1" t="s">
        <v>35</v>
      </c>
      <c r="L42" s="1">
        <v>24.4</v>
      </c>
      <c r="M42" s="1"/>
      <c r="N42" s="1" t="s">
        <v>29</v>
      </c>
      <c r="O42" s="1" t="s">
        <v>30</v>
      </c>
      <c r="P42" s="1" t="s">
        <v>29</v>
      </c>
    </row>
    <row r="43" spans="1:16" x14ac:dyDescent="0.3">
      <c r="A43" s="1">
        <v>2</v>
      </c>
      <c r="B43" s="1" t="s">
        <v>20</v>
      </c>
      <c r="C43" s="1" t="s">
        <v>21</v>
      </c>
      <c r="D43" s="1" t="s">
        <v>22</v>
      </c>
      <c r="E43" s="1" t="s">
        <v>79</v>
      </c>
      <c r="F43" s="1" t="str">
        <f>"9788805075867"</f>
        <v>9788805075867</v>
      </c>
      <c r="G43" s="1" t="s">
        <v>80</v>
      </c>
      <c r="H43" s="1" t="s">
        <v>81</v>
      </c>
      <c r="I43" s="1" t="s">
        <v>82</v>
      </c>
      <c r="J43" s="1" t="s">
        <v>27</v>
      </c>
      <c r="K43" s="1" t="s">
        <v>45</v>
      </c>
      <c r="L43" s="1">
        <v>11.4</v>
      </c>
      <c r="M43" s="1">
        <v>2016</v>
      </c>
      <c r="N43" s="1" t="s">
        <v>29</v>
      </c>
      <c r="O43" s="1" t="s">
        <v>30</v>
      </c>
      <c r="P43" s="1" t="s">
        <v>29</v>
      </c>
    </row>
    <row r="44" spans="1:16" x14ac:dyDescent="0.3">
      <c r="A44" s="1">
        <v>2</v>
      </c>
      <c r="B44" s="1" t="s">
        <v>20</v>
      </c>
      <c r="C44" s="1" t="s">
        <v>21</v>
      </c>
      <c r="D44" s="1" t="s">
        <v>22</v>
      </c>
      <c r="E44" s="1" t="s">
        <v>114</v>
      </c>
      <c r="F44" s="1" t="str">
        <f>"9788883612671"</f>
        <v>9788883612671</v>
      </c>
      <c r="G44" s="1" t="s">
        <v>71</v>
      </c>
      <c r="H44" s="1" t="s">
        <v>115</v>
      </c>
      <c r="I44" s="1" t="s">
        <v>49</v>
      </c>
      <c r="J44" s="1" t="s">
        <v>27</v>
      </c>
      <c r="K44" s="1" t="s">
        <v>73</v>
      </c>
      <c r="L44" s="1">
        <v>29.9</v>
      </c>
      <c r="M44" s="1"/>
      <c r="N44" s="1" t="s">
        <v>29</v>
      </c>
      <c r="O44" s="1" t="s">
        <v>30</v>
      </c>
      <c r="P44" s="1" t="s">
        <v>29</v>
      </c>
    </row>
    <row r="45" spans="1:16" x14ac:dyDescent="0.3">
      <c r="A45" s="1">
        <v>2</v>
      </c>
      <c r="B45" s="1" t="s">
        <v>20</v>
      </c>
      <c r="C45" s="1" t="s">
        <v>21</v>
      </c>
      <c r="D45" s="1" t="s">
        <v>22</v>
      </c>
      <c r="E45" s="1" t="s">
        <v>60</v>
      </c>
      <c r="F45" s="1" t="str">
        <f>"9788824750806"</f>
        <v>9788824750806</v>
      </c>
      <c r="G45" s="1" t="s">
        <v>61</v>
      </c>
      <c r="H45" s="1" t="s">
        <v>62</v>
      </c>
      <c r="I45" s="1" t="s">
        <v>63</v>
      </c>
      <c r="J45" s="1" t="s">
        <v>27</v>
      </c>
      <c r="K45" s="1" t="s">
        <v>64</v>
      </c>
      <c r="L45" s="1">
        <v>23.35</v>
      </c>
      <c r="M45" s="1"/>
      <c r="N45" s="1" t="s">
        <v>29</v>
      </c>
      <c r="O45" s="1" t="s">
        <v>29</v>
      </c>
      <c r="P45" s="1" t="s">
        <v>29</v>
      </c>
    </row>
    <row r="46" spans="1:16" x14ac:dyDescent="0.3">
      <c r="A46" s="1">
        <v>2</v>
      </c>
      <c r="B46" s="1" t="s">
        <v>20</v>
      </c>
      <c r="C46" s="1" t="s">
        <v>21</v>
      </c>
      <c r="D46" s="1" t="s">
        <v>22</v>
      </c>
      <c r="E46" s="1" t="s">
        <v>65</v>
      </c>
      <c r="F46" s="1" t="str">
        <f>"9788800228190"</f>
        <v>9788800228190</v>
      </c>
      <c r="G46" s="1" t="s">
        <v>66</v>
      </c>
      <c r="H46" s="1" t="s">
        <v>67</v>
      </c>
      <c r="I46" s="1" t="s">
        <v>68</v>
      </c>
      <c r="J46" s="1" t="s">
        <v>27</v>
      </c>
      <c r="K46" s="1" t="s">
        <v>69</v>
      </c>
      <c r="L46" s="1">
        <v>31.85</v>
      </c>
      <c r="M46" s="1"/>
      <c r="N46" s="1" t="s">
        <v>29</v>
      </c>
      <c r="O46" s="1" t="s">
        <v>29</v>
      </c>
      <c r="P46" s="1" t="s">
        <v>29</v>
      </c>
    </row>
    <row r="47" spans="1:16" x14ac:dyDescent="0.3">
      <c r="A47" s="1">
        <v>2</v>
      </c>
      <c r="B47" s="1" t="s">
        <v>83</v>
      </c>
      <c r="C47" s="1" t="s">
        <v>21</v>
      </c>
      <c r="D47" s="1" t="s">
        <v>84</v>
      </c>
      <c r="E47" s="1" t="s">
        <v>116</v>
      </c>
      <c r="F47" s="1" t="str">
        <f>"9788848262002"</f>
        <v>9788848262002</v>
      </c>
      <c r="G47" s="1" t="s">
        <v>117</v>
      </c>
      <c r="H47" s="1" t="s">
        <v>116</v>
      </c>
      <c r="I47" s="1" t="s">
        <v>59</v>
      </c>
      <c r="J47" s="1" t="s">
        <v>27</v>
      </c>
      <c r="K47" s="1" t="s">
        <v>28</v>
      </c>
      <c r="L47" s="1">
        <v>26</v>
      </c>
      <c r="M47" s="1">
        <v>2016</v>
      </c>
      <c r="N47" s="1" t="s">
        <v>29</v>
      </c>
      <c r="O47" s="1" t="s">
        <v>30</v>
      </c>
      <c r="P47" s="1" t="s">
        <v>29</v>
      </c>
    </row>
    <row r="48" spans="1:16" x14ac:dyDescent="0.3">
      <c r="A48" s="1">
        <v>2</v>
      </c>
      <c r="B48" s="1" t="s">
        <v>83</v>
      </c>
      <c r="C48" s="1" t="s">
        <v>21</v>
      </c>
      <c r="D48" s="1" t="s">
        <v>84</v>
      </c>
      <c r="E48" s="1" t="s">
        <v>105</v>
      </c>
      <c r="F48" s="1" t="str">
        <f>"9788829840137"</f>
        <v>9788829840137</v>
      </c>
      <c r="G48" s="1" t="s">
        <v>106</v>
      </c>
      <c r="H48" s="1" t="s">
        <v>107</v>
      </c>
      <c r="I48" s="1" t="s">
        <v>49</v>
      </c>
      <c r="J48" s="1" t="s">
        <v>27</v>
      </c>
      <c r="K48" s="1" t="s">
        <v>35</v>
      </c>
      <c r="L48" s="1">
        <v>20.399999999999999</v>
      </c>
      <c r="M48" s="1">
        <v>2014</v>
      </c>
      <c r="N48" s="1" t="s">
        <v>29</v>
      </c>
      <c r="O48" s="1" t="s">
        <v>29</v>
      </c>
      <c r="P48" s="1" t="s">
        <v>29</v>
      </c>
    </row>
    <row r="49" spans="1:16" x14ac:dyDescent="0.3">
      <c r="A49" s="1">
        <v>2</v>
      </c>
      <c r="B49" s="1" t="s">
        <v>83</v>
      </c>
      <c r="C49" s="1" t="s">
        <v>21</v>
      </c>
      <c r="D49" s="1" t="s">
        <v>84</v>
      </c>
      <c r="E49" s="1" t="s">
        <v>118</v>
      </c>
      <c r="F49" s="1" t="str">
        <f>"9788874855698"</f>
        <v>9788874855698</v>
      </c>
      <c r="G49" s="1" t="s">
        <v>119</v>
      </c>
      <c r="H49" s="1" t="s">
        <v>120</v>
      </c>
      <c r="I49" s="1" t="s">
        <v>59</v>
      </c>
      <c r="J49" s="1" t="s">
        <v>27</v>
      </c>
      <c r="K49" s="1" t="s">
        <v>121</v>
      </c>
      <c r="L49" s="1">
        <v>22.4</v>
      </c>
      <c r="M49" s="1">
        <v>2016</v>
      </c>
      <c r="N49" s="1" t="s">
        <v>29</v>
      </c>
      <c r="O49" s="1" t="s">
        <v>29</v>
      </c>
      <c r="P49" s="1" t="s">
        <v>122</v>
      </c>
    </row>
    <row r="50" spans="1:16" x14ac:dyDescent="0.3">
      <c r="A50" s="1">
        <v>2</v>
      </c>
      <c r="B50" s="1" t="s">
        <v>83</v>
      </c>
      <c r="C50" s="1" t="s">
        <v>21</v>
      </c>
      <c r="D50" s="1" t="s">
        <v>84</v>
      </c>
      <c r="E50" s="1" t="s">
        <v>123</v>
      </c>
      <c r="F50" s="1" t="str">
        <f>"9788839514929"</f>
        <v>9788839514929</v>
      </c>
      <c r="G50" s="1" t="s">
        <v>124</v>
      </c>
      <c r="H50" s="1" t="s">
        <v>125</v>
      </c>
      <c r="I50" s="1" t="s">
        <v>126</v>
      </c>
      <c r="J50" s="1" t="s">
        <v>27</v>
      </c>
      <c r="K50" s="1" t="s">
        <v>102</v>
      </c>
      <c r="L50" s="1">
        <v>28.8</v>
      </c>
      <c r="M50" s="1"/>
      <c r="N50" s="1" t="s">
        <v>29</v>
      </c>
      <c r="O50" s="1" t="s">
        <v>29</v>
      </c>
      <c r="P50" s="1" t="s">
        <v>29</v>
      </c>
    </row>
    <row r="51" spans="1:16" x14ac:dyDescent="0.3">
      <c r="A51" s="1">
        <v>2</v>
      </c>
      <c r="B51" s="1" t="s">
        <v>83</v>
      </c>
      <c r="C51" s="1" t="s">
        <v>21</v>
      </c>
      <c r="D51" s="1" t="s">
        <v>84</v>
      </c>
      <c r="E51" s="1" t="s">
        <v>31</v>
      </c>
      <c r="F51" s="1" t="str">
        <f>"9788829838868"</f>
        <v>9788829838868</v>
      </c>
      <c r="G51" s="1" t="s">
        <v>32</v>
      </c>
      <c r="H51" s="1" t="s">
        <v>33</v>
      </c>
      <c r="I51" s="1" t="s">
        <v>113</v>
      </c>
      <c r="J51" s="1">
        <v>2</v>
      </c>
      <c r="K51" s="1" t="s">
        <v>35</v>
      </c>
      <c r="L51" s="1">
        <v>24.4</v>
      </c>
      <c r="M51" s="1">
        <v>2018</v>
      </c>
      <c r="N51" s="1" t="s">
        <v>30</v>
      </c>
      <c r="O51" s="1" t="s">
        <v>30</v>
      </c>
      <c r="P51" s="1" t="s">
        <v>29</v>
      </c>
    </row>
    <row r="52" spans="1:16" x14ac:dyDescent="0.3">
      <c r="A52" s="1">
        <v>2</v>
      </c>
      <c r="B52" s="1" t="s">
        <v>83</v>
      </c>
      <c r="C52" s="1" t="s">
        <v>21</v>
      </c>
      <c r="D52" s="1" t="s">
        <v>84</v>
      </c>
      <c r="E52" s="1" t="s">
        <v>85</v>
      </c>
      <c r="F52" s="1" t="str">
        <f>"9788820366469"</f>
        <v>9788820366469</v>
      </c>
      <c r="G52" s="1" t="s">
        <v>86</v>
      </c>
      <c r="H52" s="1" t="s">
        <v>127</v>
      </c>
      <c r="I52" s="1" t="s">
        <v>128</v>
      </c>
      <c r="J52" s="1">
        <v>2</v>
      </c>
      <c r="K52" s="1" t="s">
        <v>40</v>
      </c>
      <c r="L52" s="1">
        <v>15.4</v>
      </c>
      <c r="M52" s="1">
        <v>2015</v>
      </c>
      <c r="N52" s="1" t="s">
        <v>29</v>
      </c>
      <c r="O52" s="1" t="s">
        <v>30</v>
      </c>
      <c r="P52" s="1" t="s">
        <v>29</v>
      </c>
    </row>
    <row r="53" spans="1:16" x14ac:dyDescent="0.3">
      <c r="A53" s="1">
        <v>2</v>
      </c>
      <c r="B53" s="1" t="s">
        <v>83</v>
      </c>
      <c r="C53" s="1" t="s">
        <v>21</v>
      </c>
      <c r="D53" s="1" t="s">
        <v>84</v>
      </c>
      <c r="E53" s="1" t="s">
        <v>31</v>
      </c>
      <c r="F53" s="1" t="str">
        <f>"9788880425731"</f>
        <v>9788880425731</v>
      </c>
      <c r="G53" s="1" t="s">
        <v>129</v>
      </c>
      <c r="H53" s="1" t="s">
        <v>130</v>
      </c>
      <c r="I53" s="1" t="s">
        <v>49</v>
      </c>
      <c r="J53" s="1" t="s">
        <v>27</v>
      </c>
      <c r="K53" s="1" t="s">
        <v>131</v>
      </c>
      <c r="L53" s="1">
        <v>8.9</v>
      </c>
      <c r="M53" s="1"/>
      <c r="N53" s="1" t="s">
        <v>29</v>
      </c>
      <c r="O53" s="1" t="s">
        <v>29</v>
      </c>
      <c r="P53" s="1" t="s">
        <v>108</v>
      </c>
    </row>
    <row r="54" spans="1:16" x14ac:dyDescent="0.3">
      <c r="A54" s="1">
        <v>2</v>
      </c>
      <c r="B54" s="1" t="s">
        <v>83</v>
      </c>
      <c r="C54" s="1" t="s">
        <v>21</v>
      </c>
      <c r="D54" s="1" t="s">
        <v>84</v>
      </c>
      <c r="E54" s="1" t="s">
        <v>51</v>
      </c>
      <c r="F54" s="1" t="str">
        <f>"9780194277488"</f>
        <v>9780194277488</v>
      </c>
      <c r="G54" s="1" t="s">
        <v>110</v>
      </c>
      <c r="H54" s="1" t="s">
        <v>111</v>
      </c>
      <c r="I54" s="1" t="s">
        <v>49</v>
      </c>
      <c r="J54" s="1" t="s">
        <v>27</v>
      </c>
      <c r="K54" s="1" t="s">
        <v>55</v>
      </c>
      <c r="L54" s="1">
        <v>31.3</v>
      </c>
      <c r="M54" s="1"/>
      <c r="N54" s="1" t="s">
        <v>29</v>
      </c>
      <c r="O54" s="1" t="s">
        <v>29</v>
      </c>
      <c r="P54" s="1" t="s">
        <v>29</v>
      </c>
    </row>
    <row r="55" spans="1:16" x14ac:dyDescent="0.3">
      <c r="A55" s="1">
        <v>2</v>
      </c>
      <c r="B55" s="1" t="s">
        <v>83</v>
      </c>
      <c r="C55" s="1" t="s">
        <v>21</v>
      </c>
      <c r="D55" s="1" t="s">
        <v>84</v>
      </c>
      <c r="E55" s="1" t="s">
        <v>74</v>
      </c>
      <c r="F55" s="1" t="str">
        <f>"9788824745239"</f>
        <v>9788824745239</v>
      </c>
      <c r="G55" s="1" t="s">
        <v>75</v>
      </c>
      <c r="H55" s="1" t="s">
        <v>76</v>
      </c>
      <c r="I55" s="1" t="s">
        <v>112</v>
      </c>
      <c r="J55" s="1">
        <v>2</v>
      </c>
      <c r="K55" s="1" t="s">
        <v>78</v>
      </c>
      <c r="L55" s="1">
        <v>18.3</v>
      </c>
      <c r="M55" s="1"/>
      <c r="N55" s="1" t="s">
        <v>29</v>
      </c>
      <c r="O55" s="1" t="s">
        <v>30</v>
      </c>
      <c r="P55" s="1" t="s">
        <v>29</v>
      </c>
    </row>
    <row r="56" spans="1:16" x14ac:dyDescent="0.3">
      <c r="A56" s="1">
        <v>2</v>
      </c>
      <c r="B56" s="1" t="s">
        <v>83</v>
      </c>
      <c r="C56" s="1" t="s">
        <v>21</v>
      </c>
      <c r="D56" s="1" t="s">
        <v>84</v>
      </c>
      <c r="E56" s="1" t="s">
        <v>41</v>
      </c>
      <c r="F56" s="1" t="str">
        <f>"9788805074402"</f>
        <v>9788805074402</v>
      </c>
      <c r="G56" s="1" t="s">
        <v>42</v>
      </c>
      <c r="H56" s="1" t="s">
        <v>43</v>
      </c>
      <c r="I56" s="1" t="s">
        <v>44</v>
      </c>
      <c r="J56" s="1" t="s">
        <v>27</v>
      </c>
      <c r="K56" s="1" t="s">
        <v>45</v>
      </c>
      <c r="L56" s="1">
        <v>15.8</v>
      </c>
      <c r="M56" s="1"/>
      <c r="N56" s="1" t="s">
        <v>29</v>
      </c>
      <c r="O56" s="1" t="s">
        <v>29</v>
      </c>
      <c r="P56" s="1" t="s">
        <v>29</v>
      </c>
    </row>
    <row r="57" spans="1:16" x14ac:dyDescent="0.3">
      <c r="A57" s="1">
        <v>2</v>
      </c>
      <c r="B57" s="1" t="s">
        <v>83</v>
      </c>
      <c r="C57" s="1" t="s">
        <v>21</v>
      </c>
      <c r="D57" s="1" t="s">
        <v>84</v>
      </c>
      <c r="E57" s="1" t="s">
        <v>79</v>
      </c>
      <c r="F57" s="1" t="str">
        <f>"9788805075867"</f>
        <v>9788805075867</v>
      </c>
      <c r="G57" s="1" t="s">
        <v>80</v>
      </c>
      <c r="H57" s="1" t="s">
        <v>81</v>
      </c>
      <c r="I57" s="1" t="s">
        <v>82</v>
      </c>
      <c r="J57" s="1" t="s">
        <v>27</v>
      </c>
      <c r="K57" s="1" t="s">
        <v>45</v>
      </c>
      <c r="L57" s="1">
        <v>11.4</v>
      </c>
      <c r="M57" s="1">
        <v>2016</v>
      </c>
      <c r="N57" s="1" t="s">
        <v>29</v>
      </c>
      <c r="O57" s="1" t="s">
        <v>29</v>
      </c>
      <c r="P57" s="1" t="s">
        <v>29</v>
      </c>
    </row>
    <row r="58" spans="1:16" x14ac:dyDescent="0.3">
      <c r="A58" s="1">
        <v>2</v>
      </c>
      <c r="B58" s="1" t="s">
        <v>83</v>
      </c>
      <c r="C58" s="1" t="s">
        <v>21</v>
      </c>
      <c r="D58" s="1" t="s">
        <v>84</v>
      </c>
      <c r="E58" s="1" t="s">
        <v>46</v>
      </c>
      <c r="F58" s="1" t="str">
        <f>"9788841658529"</f>
        <v>9788841658529</v>
      </c>
      <c r="G58" s="1" t="s">
        <v>47</v>
      </c>
      <c r="H58" s="1" t="s">
        <v>132</v>
      </c>
      <c r="I58" s="1" t="s">
        <v>49</v>
      </c>
      <c r="J58" s="1" t="s">
        <v>27</v>
      </c>
      <c r="K58" s="1" t="s">
        <v>50</v>
      </c>
      <c r="L58" s="1">
        <v>21.3</v>
      </c>
      <c r="M58" s="1">
        <v>2015</v>
      </c>
      <c r="N58" s="1" t="s">
        <v>29</v>
      </c>
      <c r="O58" s="1" t="s">
        <v>30</v>
      </c>
      <c r="P58" s="1" t="s">
        <v>29</v>
      </c>
    </row>
    <row r="59" spans="1:16" x14ac:dyDescent="0.3">
      <c r="A59" s="1">
        <v>2</v>
      </c>
      <c r="B59" s="1" t="s">
        <v>83</v>
      </c>
      <c r="C59" s="1" t="s">
        <v>21</v>
      </c>
      <c r="D59" s="1" t="s">
        <v>84</v>
      </c>
      <c r="E59" s="1" t="s">
        <v>133</v>
      </c>
      <c r="F59" s="1" t="str">
        <f>"9788805075492"</f>
        <v>9788805075492</v>
      </c>
      <c r="G59" s="1" t="s">
        <v>134</v>
      </c>
      <c r="H59" s="1" t="s">
        <v>135</v>
      </c>
      <c r="I59" s="1" t="s">
        <v>59</v>
      </c>
      <c r="J59" s="1" t="s">
        <v>27</v>
      </c>
      <c r="K59" s="1" t="s">
        <v>45</v>
      </c>
      <c r="L59" s="1">
        <v>17.399999999999999</v>
      </c>
      <c r="M59" s="1"/>
      <c r="N59" s="1" t="s">
        <v>29</v>
      </c>
      <c r="O59" s="1" t="s">
        <v>29</v>
      </c>
      <c r="P59" s="1" t="s">
        <v>29</v>
      </c>
    </row>
    <row r="60" spans="1:16" x14ac:dyDescent="0.3">
      <c r="A60" s="1">
        <v>2</v>
      </c>
      <c r="B60" s="1" t="s">
        <v>83</v>
      </c>
      <c r="C60" s="1" t="s">
        <v>21</v>
      </c>
      <c r="D60" s="1" t="s">
        <v>84</v>
      </c>
      <c r="E60" s="1" t="s">
        <v>89</v>
      </c>
      <c r="F60" s="1" t="str">
        <f>"9788841642108"</f>
        <v>9788841642108</v>
      </c>
      <c r="G60" s="1" t="s">
        <v>90</v>
      </c>
      <c r="H60" s="1" t="s">
        <v>136</v>
      </c>
      <c r="I60" s="1" t="s">
        <v>92</v>
      </c>
      <c r="J60" s="1">
        <v>2</v>
      </c>
      <c r="K60" s="1" t="s">
        <v>93</v>
      </c>
      <c r="L60" s="1">
        <v>23.3</v>
      </c>
      <c r="M60" s="1"/>
      <c r="N60" s="1" t="s">
        <v>29</v>
      </c>
      <c r="O60" s="1" t="s">
        <v>30</v>
      </c>
      <c r="P60" s="1" t="s">
        <v>29</v>
      </c>
    </row>
    <row r="61" spans="1:16" x14ac:dyDescent="0.3">
      <c r="A61" s="1">
        <v>2</v>
      </c>
      <c r="B61" s="1" t="s">
        <v>83</v>
      </c>
      <c r="C61" s="1" t="s">
        <v>21</v>
      </c>
      <c r="D61" s="1" t="s">
        <v>84</v>
      </c>
      <c r="E61" s="1" t="s">
        <v>60</v>
      </c>
      <c r="F61" s="1" t="str">
        <f>"9788824750806"</f>
        <v>9788824750806</v>
      </c>
      <c r="G61" s="1" t="s">
        <v>61</v>
      </c>
      <c r="H61" s="1" t="s">
        <v>62</v>
      </c>
      <c r="I61" s="1" t="s">
        <v>63</v>
      </c>
      <c r="J61" s="1" t="s">
        <v>27</v>
      </c>
      <c r="K61" s="1" t="s">
        <v>64</v>
      </c>
      <c r="L61" s="1">
        <v>23.35</v>
      </c>
      <c r="M61" s="1"/>
      <c r="N61" s="1" t="s">
        <v>29</v>
      </c>
      <c r="O61" s="1" t="s">
        <v>29</v>
      </c>
      <c r="P61" s="1" t="s">
        <v>29</v>
      </c>
    </row>
    <row r="62" spans="1:16" x14ac:dyDescent="0.3">
      <c r="A62" s="1">
        <v>2</v>
      </c>
      <c r="B62" s="1" t="s">
        <v>83</v>
      </c>
      <c r="C62" s="1" t="s">
        <v>21</v>
      </c>
      <c r="D62" s="1" t="s">
        <v>84</v>
      </c>
      <c r="E62" s="1" t="s">
        <v>65</v>
      </c>
      <c r="F62" s="1" t="str">
        <f>"9788800228190"</f>
        <v>9788800228190</v>
      </c>
      <c r="G62" s="1" t="s">
        <v>66</v>
      </c>
      <c r="H62" s="1" t="s">
        <v>67</v>
      </c>
      <c r="I62" s="1" t="s">
        <v>68</v>
      </c>
      <c r="J62" s="1" t="s">
        <v>27</v>
      </c>
      <c r="K62" s="1" t="s">
        <v>69</v>
      </c>
      <c r="L62" s="1">
        <v>31.85</v>
      </c>
      <c r="M62" s="1"/>
      <c r="N62" s="1" t="s">
        <v>29</v>
      </c>
      <c r="O62" s="1" t="s">
        <v>29</v>
      </c>
      <c r="P62" s="1" t="s">
        <v>29</v>
      </c>
    </row>
    <row r="63" spans="1:16" x14ac:dyDescent="0.3">
      <c r="A63" s="1">
        <v>3</v>
      </c>
      <c r="B63" s="1" t="s">
        <v>20</v>
      </c>
      <c r="C63" s="1" t="s">
        <v>137</v>
      </c>
      <c r="D63" s="1" t="s">
        <v>138</v>
      </c>
      <c r="E63" s="1" t="s">
        <v>139</v>
      </c>
      <c r="F63" s="1" t="str">
        <f>"9788851906283"</f>
        <v>9788851906283</v>
      </c>
      <c r="G63" s="1" t="s">
        <v>52</v>
      </c>
      <c r="H63" s="1" t="s">
        <v>140</v>
      </c>
      <c r="I63" s="1" t="s">
        <v>141</v>
      </c>
      <c r="J63" s="1" t="s">
        <v>27</v>
      </c>
      <c r="K63" s="1" t="s">
        <v>142</v>
      </c>
      <c r="L63" s="1">
        <v>19.8</v>
      </c>
      <c r="M63" s="1"/>
      <c r="N63" s="1" t="s">
        <v>29</v>
      </c>
      <c r="O63" s="1" t="s">
        <v>29</v>
      </c>
      <c r="P63" s="1" t="s">
        <v>29</v>
      </c>
    </row>
    <row r="64" spans="1:16" x14ac:dyDescent="0.3">
      <c r="A64" s="1">
        <v>3</v>
      </c>
      <c r="B64" s="1" t="s">
        <v>20</v>
      </c>
      <c r="C64" s="1" t="s">
        <v>137</v>
      </c>
      <c r="D64" s="1" t="s">
        <v>138</v>
      </c>
      <c r="E64" s="1" t="s">
        <v>118</v>
      </c>
      <c r="F64" s="1" t="str">
        <f>"9788874855698"</f>
        <v>9788874855698</v>
      </c>
      <c r="G64" s="1" t="s">
        <v>119</v>
      </c>
      <c r="H64" s="1" t="s">
        <v>120</v>
      </c>
      <c r="I64" s="1" t="s">
        <v>59</v>
      </c>
      <c r="J64" s="1" t="s">
        <v>27</v>
      </c>
      <c r="K64" s="1" t="s">
        <v>121</v>
      </c>
      <c r="L64" s="1">
        <v>22.4</v>
      </c>
      <c r="M64" s="1">
        <v>2016</v>
      </c>
      <c r="N64" s="1" t="s">
        <v>29</v>
      </c>
      <c r="O64" s="1" t="s">
        <v>29</v>
      </c>
      <c r="P64" s="1" t="s">
        <v>29</v>
      </c>
    </row>
    <row r="65" spans="1:16" x14ac:dyDescent="0.3">
      <c r="A65" s="1">
        <v>3</v>
      </c>
      <c r="B65" s="1" t="s">
        <v>20</v>
      </c>
      <c r="C65" s="1" t="s">
        <v>137</v>
      </c>
      <c r="D65" s="1" t="s">
        <v>138</v>
      </c>
      <c r="E65" s="1" t="s">
        <v>143</v>
      </c>
      <c r="F65" s="1" t="str">
        <f>"9788883612367"</f>
        <v>9788883612367</v>
      </c>
      <c r="G65" s="1" t="s">
        <v>144</v>
      </c>
      <c r="H65" s="1" t="s">
        <v>145</v>
      </c>
      <c r="I65" s="1" t="s">
        <v>146</v>
      </c>
      <c r="J65" s="1">
        <v>1</v>
      </c>
      <c r="K65" s="1" t="s">
        <v>73</v>
      </c>
      <c r="L65" s="1">
        <v>14.5</v>
      </c>
      <c r="M65" s="1"/>
      <c r="N65" s="1" t="s">
        <v>29</v>
      </c>
      <c r="O65" s="1" t="s">
        <v>30</v>
      </c>
      <c r="P65" s="1" t="s">
        <v>29</v>
      </c>
    </row>
    <row r="66" spans="1:16" x14ac:dyDescent="0.3">
      <c r="A66" s="1">
        <v>3</v>
      </c>
      <c r="B66" s="1" t="s">
        <v>20</v>
      </c>
      <c r="C66" s="1" t="s">
        <v>137</v>
      </c>
      <c r="D66" s="1" t="s">
        <v>138</v>
      </c>
      <c r="E66" s="1" t="s">
        <v>147</v>
      </c>
      <c r="F66" s="1" t="str">
        <f>"9788820349585"</f>
        <v>9788820349585</v>
      </c>
      <c r="G66" s="1" t="s">
        <v>148</v>
      </c>
      <c r="H66" s="1" t="s">
        <v>147</v>
      </c>
      <c r="I66" s="1" t="s">
        <v>149</v>
      </c>
      <c r="J66" s="1">
        <v>1</v>
      </c>
      <c r="K66" s="1" t="s">
        <v>40</v>
      </c>
      <c r="L66" s="1">
        <v>23.9</v>
      </c>
      <c r="M66" s="1"/>
      <c r="N66" s="1" t="s">
        <v>29</v>
      </c>
      <c r="O66" s="1" t="s">
        <v>29</v>
      </c>
      <c r="P66" s="1" t="s">
        <v>29</v>
      </c>
    </row>
    <row r="67" spans="1:16" x14ac:dyDescent="0.3">
      <c r="A67" s="1">
        <v>3</v>
      </c>
      <c r="B67" s="1" t="s">
        <v>20</v>
      </c>
      <c r="C67" s="1" t="s">
        <v>137</v>
      </c>
      <c r="D67" s="1" t="s">
        <v>138</v>
      </c>
      <c r="E67" s="1" t="s">
        <v>74</v>
      </c>
      <c r="F67" s="1" t="str">
        <f>"9788842110538"</f>
        <v>9788842110538</v>
      </c>
      <c r="G67" s="1" t="s">
        <v>150</v>
      </c>
      <c r="H67" s="1" t="s">
        <v>151</v>
      </c>
      <c r="I67" s="1" t="s">
        <v>152</v>
      </c>
      <c r="J67" s="1">
        <v>1</v>
      </c>
      <c r="K67" s="1" t="s">
        <v>153</v>
      </c>
      <c r="L67" s="1">
        <v>28.9</v>
      </c>
      <c r="M67" s="1">
        <v>2012</v>
      </c>
      <c r="N67" s="1" t="s">
        <v>29</v>
      </c>
      <c r="O67" s="1" t="s">
        <v>30</v>
      </c>
      <c r="P67" s="1" t="s">
        <v>29</v>
      </c>
    </row>
    <row r="68" spans="1:16" x14ac:dyDescent="0.3">
      <c r="A68" s="1">
        <v>3</v>
      </c>
      <c r="B68" s="1" t="s">
        <v>20</v>
      </c>
      <c r="C68" s="1" t="s">
        <v>137</v>
      </c>
      <c r="D68" s="1" t="s">
        <v>138</v>
      </c>
      <c r="E68" s="1" t="s">
        <v>51</v>
      </c>
      <c r="F68" s="1" t="str">
        <f>"9780194606516"</f>
        <v>9780194606516</v>
      </c>
      <c r="G68" s="1" t="s">
        <v>52</v>
      </c>
      <c r="H68" s="1" t="s">
        <v>154</v>
      </c>
      <c r="I68" s="1" t="s">
        <v>155</v>
      </c>
      <c r="J68" s="1" t="s">
        <v>27</v>
      </c>
      <c r="K68" s="1" t="s">
        <v>55</v>
      </c>
      <c r="L68" s="1">
        <v>27.9</v>
      </c>
      <c r="M68" s="1">
        <v>2018</v>
      </c>
      <c r="N68" s="1" t="s">
        <v>30</v>
      </c>
      <c r="O68" s="1" t="s">
        <v>30</v>
      </c>
      <c r="P68" s="1" t="s">
        <v>29</v>
      </c>
    </row>
    <row r="69" spans="1:16" x14ac:dyDescent="0.3">
      <c r="A69" s="1">
        <v>3</v>
      </c>
      <c r="B69" s="1" t="s">
        <v>20</v>
      </c>
      <c r="C69" s="1" t="s">
        <v>137</v>
      </c>
      <c r="D69" s="1" t="s">
        <v>138</v>
      </c>
      <c r="E69" s="1" t="s">
        <v>51</v>
      </c>
      <c r="F69" s="1" t="str">
        <f>"9788820366421"</f>
        <v>9788820366421</v>
      </c>
      <c r="G69" s="1" t="s">
        <v>156</v>
      </c>
      <c r="H69" s="1" t="s">
        <v>157</v>
      </c>
      <c r="I69" s="1" t="s">
        <v>158</v>
      </c>
      <c r="J69" s="1" t="s">
        <v>27</v>
      </c>
      <c r="K69" s="1" t="s">
        <v>40</v>
      </c>
      <c r="L69" s="1">
        <v>22.9</v>
      </c>
      <c r="M69" s="1">
        <v>2018</v>
      </c>
      <c r="N69" s="1" t="s">
        <v>30</v>
      </c>
      <c r="O69" s="1" t="s">
        <v>30</v>
      </c>
      <c r="P69" s="1" t="s">
        <v>29</v>
      </c>
    </row>
    <row r="70" spans="1:16" x14ac:dyDescent="0.3">
      <c r="A70" s="1">
        <v>3</v>
      </c>
      <c r="B70" s="1" t="s">
        <v>20</v>
      </c>
      <c r="C70" s="1" t="s">
        <v>137</v>
      </c>
      <c r="D70" s="1" t="s">
        <v>138</v>
      </c>
      <c r="E70" s="1" t="s">
        <v>159</v>
      </c>
      <c r="F70" s="1" t="str">
        <f>"9788848262972"</f>
        <v>9788848262972</v>
      </c>
      <c r="G70" s="1" t="s">
        <v>24</v>
      </c>
      <c r="H70" s="1" t="s">
        <v>160</v>
      </c>
      <c r="I70" s="1" t="s">
        <v>161</v>
      </c>
      <c r="J70" s="1" t="s">
        <v>27</v>
      </c>
      <c r="K70" s="1" t="s">
        <v>28</v>
      </c>
      <c r="L70" s="1">
        <v>34.5</v>
      </c>
      <c r="M70" s="1">
        <v>2018</v>
      </c>
      <c r="N70" s="1" t="s">
        <v>30</v>
      </c>
      <c r="O70" s="1" t="s">
        <v>30</v>
      </c>
      <c r="P70" s="1" t="s">
        <v>29</v>
      </c>
    </row>
    <row r="71" spans="1:16" x14ac:dyDescent="0.3">
      <c r="A71" s="1">
        <v>3</v>
      </c>
      <c r="B71" s="1" t="s">
        <v>20</v>
      </c>
      <c r="C71" s="1" t="s">
        <v>137</v>
      </c>
      <c r="D71" s="1" t="s">
        <v>138</v>
      </c>
      <c r="E71" s="1" t="s">
        <v>162</v>
      </c>
      <c r="F71" s="1" t="str">
        <f>"9788883612350"</f>
        <v>9788883612350</v>
      </c>
      <c r="G71" s="1" t="s">
        <v>163</v>
      </c>
      <c r="H71" s="1" t="s">
        <v>164</v>
      </c>
      <c r="I71" s="1" t="s">
        <v>165</v>
      </c>
      <c r="J71" s="1" t="s">
        <v>27</v>
      </c>
      <c r="K71" s="1" t="s">
        <v>73</v>
      </c>
      <c r="L71" s="1">
        <v>23.6</v>
      </c>
      <c r="M71" s="1">
        <v>2014</v>
      </c>
      <c r="N71" s="1" t="s">
        <v>29</v>
      </c>
      <c r="O71" s="1" t="s">
        <v>30</v>
      </c>
      <c r="P71" s="1" t="s">
        <v>29</v>
      </c>
    </row>
    <row r="72" spans="1:16" x14ac:dyDescent="0.3">
      <c r="A72" s="1">
        <v>3</v>
      </c>
      <c r="B72" s="1" t="s">
        <v>20</v>
      </c>
      <c r="C72" s="1" t="s">
        <v>137</v>
      </c>
      <c r="D72" s="1" t="s">
        <v>138</v>
      </c>
      <c r="E72" s="1" t="s">
        <v>166</v>
      </c>
      <c r="F72" s="1" t="str">
        <f>"9788868893576"</f>
        <v>9788868893576</v>
      </c>
      <c r="G72" s="1" t="s">
        <v>167</v>
      </c>
      <c r="H72" s="1" t="s">
        <v>168</v>
      </c>
      <c r="I72" s="1" t="s">
        <v>169</v>
      </c>
      <c r="J72" s="1">
        <v>1</v>
      </c>
      <c r="K72" s="1" t="s">
        <v>170</v>
      </c>
      <c r="L72" s="1">
        <v>26.5</v>
      </c>
      <c r="M72" s="1">
        <v>2017</v>
      </c>
      <c r="N72" s="1" t="s">
        <v>29</v>
      </c>
      <c r="O72" s="1" t="s">
        <v>30</v>
      </c>
      <c r="P72" s="1" t="s">
        <v>29</v>
      </c>
    </row>
    <row r="73" spans="1:16" x14ac:dyDescent="0.3">
      <c r="A73" s="1">
        <v>3</v>
      </c>
      <c r="B73" s="1" t="s">
        <v>20</v>
      </c>
      <c r="C73" s="1" t="s">
        <v>137</v>
      </c>
      <c r="D73" s="1" t="s">
        <v>138</v>
      </c>
      <c r="E73" s="1" t="s">
        <v>31</v>
      </c>
      <c r="F73" s="1" t="str">
        <f>"9788829846030"</f>
        <v>9788829846030</v>
      </c>
      <c r="G73" s="1" t="s">
        <v>171</v>
      </c>
      <c r="H73" s="1" t="s">
        <v>172</v>
      </c>
      <c r="I73" s="1" t="s">
        <v>173</v>
      </c>
      <c r="J73" s="1">
        <v>1</v>
      </c>
      <c r="K73" s="1" t="s">
        <v>35</v>
      </c>
      <c r="L73" s="1">
        <v>17.350000000000001</v>
      </c>
      <c r="M73" s="1"/>
      <c r="N73" s="1" t="s">
        <v>29</v>
      </c>
      <c r="O73" s="1" t="s">
        <v>30</v>
      </c>
      <c r="P73" s="1" t="s">
        <v>29</v>
      </c>
    </row>
    <row r="74" spans="1:16" x14ac:dyDescent="0.3">
      <c r="A74" s="1">
        <v>3</v>
      </c>
      <c r="B74" s="1" t="s">
        <v>83</v>
      </c>
      <c r="C74" s="1" t="s">
        <v>137</v>
      </c>
      <c r="D74" s="1" t="s">
        <v>174</v>
      </c>
      <c r="E74" s="1" t="s">
        <v>51</v>
      </c>
      <c r="F74" s="1" t="str">
        <f>"9788820349721"</f>
        <v>9788820349721</v>
      </c>
      <c r="G74" s="1" t="s">
        <v>175</v>
      </c>
      <c r="H74" s="1" t="s">
        <v>176</v>
      </c>
      <c r="I74" s="1" t="s">
        <v>177</v>
      </c>
      <c r="J74" s="1" t="s">
        <v>27</v>
      </c>
      <c r="K74" s="1" t="s">
        <v>40</v>
      </c>
      <c r="L74" s="1">
        <v>25.4</v>
      </c>
      <c r="M74" s="1">
        <v>2013</v>
      </c>
      <c r="N74" s="1" t="s">
        <v>29</v>
      </c>
      <c r="O74" s="1" t="s">
        <v>30</v>
      </c>
      <c r="P74" s="1" t="s">
        <v>29</v>
      </c>
    </row>
    <row r="75" spans="1:16" x14ac:dyDescent="0.3">
      <c r="A75" s="1">
        <v>3</v>
      </c>
      <c r="B75" s="1" t="s">
        <v>83</v>
      </c>
      <c r="C75" s="1" t="s">
        <v>137</v>
      </c>
      <c r="D75" s="1" t="s">
        <v>174</v>
      </c>
      <c r="E75" s="1" t="s">
        <v>139</v>
      </c>
      <c r="F75" s="1" t="str">
        <f>"9788851906283"</f>
        <v>9788851906283</v>
      </c>
      <c r="G75" s="1" t="s">
        <v>52</v>
      </c>
      <c r="H75" s="1" t="s">
        <v>140</v>
      </c>
      <c r="I75" s="1" t="s">
        <v>141</v>
      </c>
      <c r="J75" s="1" t="s">
        <v>27</v>
      </c>
      <c r="K75" s="1" t="s">
        <v>142</v>
      </c>
      <c r="L75" s="1">
        <v>19.8</v>
      </c>
      <c r="M75" s="1"/>
      <c r="N75" s="1" t="s">
        <v>29</v>
      </c>
      <c r="O75" s="1" t="s">
        <v>29</v>
      </c>
      <c r="P75" s="1" t="s">
        <v>29</v>
      </c>
    </row>
    <row r="76" spans="1:16" x14ac:dyDescent="0.3">
      <c r="A76" s="1">
        <v>3</v>
      </c>
      <c r="B76" s="1" t="s">
        <v>83</v>
      </c>
      <c r="C76" s="1" t="s">
        <v>137</v>
      </c>
      <c r="D76" s="1" t="s">
        <v>174</v>
      </c>
      <c r="E76" s="1" t="s">
        <v>118</v>
      </c>
      <c r="F76" s="1" t="str">
        <f>"9788874855698"</f>
        <v>9788874855698</v>
      </c>
      <c r="G76" s="1" t="s">
        <v>119</v>
      </c>
      <c r="H76" s="1" t="s">
        <v>120</v>
      </c>
      <c r="I76" s="1" t="s">
        <v>59</v>
      </c>
      <c r="J76" s="1" t="s">
        <v>27</v>
      </c>
      <c r="K76" s="1" t="s">
        <v>121</v>
      </c>
      <c r="L76" s="1">
        <v>22.4</v>
      </c>
      <c r="M76" s="1">
        <v>2016</v>
      </c>
      <c r="N76" s="1" t="s">
        <v>29</v>
      </c>
      <c r="O76" s="1" t="s">
        <v>29</v>
      </c>
      <c r="P76" s="1" t="s">
        <v>122</v>
      </c>
    </row>
    <row r="77" spans="1:16" x14ac:dyDescent="0.3">
      <c r="A77" s="1">
        <v>3</v>
      </c>
      <c r="B77" s="1" t="s">
        <v>83</v>
      </c>
      <c r="C77" s="1" t="s">
        <v>137</v>
      </c>
      <c r="D77" s="1" t="s">
        <v>174</v>
      </c>
      <c r="E77" s="1" t="s">
        <v>85</v>
      </c>
      <c r="F77" s="1" t="str">
        <f>"9788820366469"</f>
        <v>9788820366469</v>
      </c>
      <c r="G77" s="1" t="s">
        <v>86</v>
      </c>
      <c r="H77" s="1" t="s">
        <v>127</v>
      </c>
      <c r="I77" s="1" t="s">
        <v>128</v>
      </c>
      <c r="J77" s="1">
        <v>2</v>
      </c>
      <c r="K77" s="1" t="s">
        <v>40</v>
      </c>
      <c r="L77" s="1">
        <v>15.4</v>
      </c>
      <c r="M77" s="1">
        <v>2015</v>
      </c>
      <c r="N77" s="1" t="s">
        <v>29</v>
      </c>
      <c r="O77" s="1" t="s">
        <v>30</v>
      </c>
      <c r="P77" s="1" t="s">
        <v>29</v>
      </c>
    </row>
    <row r="78" spans="1:16" x14ac:dyDescent="0.3">
      <c r="A78" s="1">
        <v>3</v>
      </c>
      <c r="B78" s="1" t="s">
        <v>83</v>
      </c>
      <c r="C78" s="1" t="s">
        <v>137</v>
      </c>
      <c r="D78" s="1" t="s">
        <v>174</v>
      </c>
      <c r="E78" s="1" t="s">
        <v>74</v>
      </c>
      <c r="F78" s="1" t="str">
        <f>"9788842110538"</f>
        <v>9788842110538</v>
      </c>
      <c r="G78" s="1" t="s">
        <v>150</v>
      </c>
      <c r="H78" s="1" t="s">
        <v>151</v>
      </c>
      <c r="I78" s="1" t="s">
        <v>152</v>
      </c>
      <c r="J78" s="1">
        <v>1</v>
      </c>
      <c r="K78" s="1" t="s">
        <v>153</v>
      </c>
      <c r="L78" s="1">
        <v>28.9</v>
      </c>
      <c r="M78" s="1">
        <v>2013</v>
      </c>
      <c r="N78" s="1" t="s">
        <v>29</v>
      </c>
      <c r="O78" s="1" t="s">
        <v>30</v>
      </c>
      <c r="P78" s="1" t="s">
        <v>29</v>
      </c>
    </row>
    <row r="79" spans="1:16" x14ac:dyDescent="0.3">
      <c r="A79" s="1">
        <v>3</v>
      </c>
      <c r="B79" s="1" t="s">
        <v>83</v>
      </c>
      <c r="C79" s="1" t="s">
        <v>137</v>
      </c>
      <c r="D79" s="1" t="s">
        <v>174</v>
      </c>
      <c r="E79" s="1" t="s">
        <v>178</v>
      </c>
      <c r="F79" s="1" t="str">
        <f>"9788839527318"</f>
        <v>9788839527318</v>
      </c>
      <c r="G79" s="1" t="s">
        <v>179</v>
      </c>
      <c r="H79" s="1" t="s">
        <v>180</v>
      </c>
      <c r="I79" s="1" t="s">
        <v>181</v>
      </c>
      <c r="J79" s="1">
        <v>1</v>
      </c>
      <c r="K79" s="1" t="s">
        <v>102</v>
      </c>
      <c r="L79" s="1">
        <v>30.6</v>
      </c>
      <c r="M79" s="1">
        <v>2018</v>
      </c>
      <c r="N79" s="1" t="s">
        <v>30</v>
      </c>
      <c r="O79" s="1" t="s">
        <v>30</v>
      </c>
      <c r="P79" s="1" t="s">
        <v>29</v>
      </c>
    </row>
    <row r="80" spans="1:16" x14ac:dyDescent="0.3">
      <c r="A80" s="1">
        <v>3</v>
      </c>
      <c r="B80" s="1" t="s">
        <v>83</v>
      </c>
      <c r="C80" s="1" t="s">
        <v>137</v>
      </c>
      <c r="D80" s="1" t="s">
        <v>174</v>
      </c>
      <c r="E80" s="1" t="s">
        <v>182</v>
      </c>
      <c r="F80" s="1" t="str">
        <f>"9788848262514"</f>
        <v>9788848262514</v>
      </c>
      <c r="G80" s="1" t="s">
        <v>183</v>
      </c>
      <c r="H80" s="1" t="s">
        <v>184</v>
      </c>
      <c r="I80" s="1" t="s">
        <v>185</v>
      </c>
      <c r="J80" s="1">
        <v>1</v>
      </c>
      <c r="K80" s="1" t="s">
        <v>28</v>
      </c>
      <c r="L80" s="1">
        <v>24.4</v>
      </c>
      <c r="M80" s="1"/>
      <c r="N80" s="1" t="s">
        <v>29</v>
      </c>
      <c r="O80" s="1" t="s">
        <v>30</v>
      </c>
      <c r="P80" s="1" t="s">
        <v>29</v>
      </c>
    </row>
    <row r="81" spans="1:16" x14ac:dyDescent="0.3">
      <c r="A81" s="1">
        <v>3</v>
      </c>
      <c r="B81" s="1" t="s">
        <v>83</v>
      </c>
      <c r="C81" s="1" t="s">
        <v>137</v>
      </c>
      <c r="D81" s="1" t="s">
        <v>174</v>
      </c>
      <c r="E81" s="1" t="s">
        <v>51</v>
      </c>
      <c r="F81" s="1" t="str">
        <f>"9780194606516"</f>
        <v>9780194606516</v>
      </c>
      <c r="G81" s="1" t="s">
        <v>52</v>
      </c>
      <c r="H81" s="1" t="s">
        <v>154</v>
      </c>
      <c r="I81" s="1" t="s">
        <v>155</v>
      </c>
      <c r="J81" s="1" t="s">
        <v>27</v>
      </c>
      <c r="K81" s="1" t="s">
        <v>55</v>
      </c>
      <c r="L81" s="1">
        <v>27.9</v>
      </c>
      <c r="M81" s="1">
        <v>2018</v>
      </c>
      <c r="N81" s="1" t="s">
        <v>30</v>
      </c>
      <c r="O81" s="1" t="s">
        <v>30</v>
      </c>
      <c r="P81" s="1" t="s">
        <v>29</v>
      </c>
    </row>
    <row r="82" spans="1:16" x14ac:dyDescent="0.3">
      <c r="A82" s="1">
        <v>3</v>
      </c>
      <c r="B82" s="1" t="s">
        <v>83</v>
      </c>
      <c r="C82" s="1" t="s">
        <v>137</v>
      </c>
      <c r="D82" s="1" t="s">
        <v>174</v>
      </c>
      <c r="E82" s="1" t="s">
        <v>166</v>
      </c>
      <c r="F82" s="1" t="str">
        <f>"9788868893576"</f>
        <v>9788868893576</v>
      </c>
      <c r="G82" s="1" t="s">
        <v>167</v>
      </c>
      <c r="H82" s="1" t="s">
        <v>168</v>
      </c>
      <c r="I82" s="1" t="s">
        <v>169</v>
      </c>
      <c r="J82" s="1">
        <v>1</v>
      </c>
      <c r="K82" s="1" t="s">
        <v>170</v>
      </c>
      <c r="L82" s="1">
        <v>26.5</v>
      </c>
      <c r="M82" s="1">
        <v>2017</v>
      </c>
      <c r="N82" s="1" t="s">
        <v>29</v>
      </c>
      <c r="O82" s="1" t="s">
        <v>30</v>
      </c>
      <c r="P82" s="1" t="s">
        <v>29</v>
      </c>
    </row>
    <row r="83" spans="1:16" x14ac:dyDescent="0.3">
      <c r="A83" s="1">
        <v>3</v>
      </c>
      <c r="B83" s="1" t="s">
        <v>83</v>
      </c>
      <c r="C83" s="1" t="s">
        <v>137</v>
      </c>
      <c r="D83" s="1" t="s">
        <v>174</v>
      </c>
      <c r="E83" s="1" t="s">
        <v>186</v>
      </c>
      <c r="F83" s="1" t="str">
        <f>"9788808820921"</f>
        <v>9788808820921</v>
      </c>
      <c r="G83" s="1" t="s">
        <v>187</v>
      </c>
      <c r="H83" s="1" t="s">
        <v>188</v>
      </c>
      <c r="I83" s="1" t="s">
        <v>189</v>
      </c>
      <c r="J83" s="1">
        <v>1</v>
      </c>
      <c r="K83" s="1" t="s">
        <v>190</v>
      </c>
      <c r="L83" s="1">
        <v>27.8</v>
      </c>
      <c r="M83" s="1">
        <v>2017</v>
      </c>
      <c r="N83" s="1" t="s">
        <v>29</v>
      </c>
      <c r="O83" s="1" t="s">
        <v>30</v>
      </c>
      <c r="P83" s="1" t="s">
        <v>29</v>
      </c>
    </row>
    <row r="84" spans="1:16" x14ac:dyDescent="0.3">
      <c r="A84" s="1">
        <v>3</v>
      </c>
      <c r="B84" s="1" t="s">
        <v>83</v>
      </c>
      <c r="C84" s="1" t="s">
        <v>137</v>
      </c>
      <c r="D84" s="1" t="s">
        <v>174</v>
      </c>
      <c r="E84" s="1" t="s">
        <v>31</v>
      </c>
      <c r="F84" s="1" t="str">
        <f>"9788829846030"</f>
        <v>9788829846030</v>
      </c>
      <c r="G84" s="1" t="s">
        <v>171</v>
      </c>
      <c r="H84" s="1" t="s">
        <v>172</v>
      </c>
      <c r="I84" s="1" t="s">
        <v>173</v>
      </c>
      <c r="J84" s="1">
        <v>1</v>
      </c>
      <c r="K84" s="1" t="s">
        <v>35</v>
      </c>
      <c r="L84" s="1">
        <v>17.350000000000001</v>
      </c>
      <c r="M84" s="1"/>
      <c r="N84" s="1" t="s">
        <v>29</v>
      </c>
      <c r="O84" s="1" t="s">
        <v>30</v>
      </c>
      <c r="P84" s="1" t="s">
        <v>29</v>
      </c>
    </row>
    <row r="85" spans="1:16" x14ac:dyDescent="0.3">
      <c r="A85" s="1">
        <v>3</v>
      </c>
      <c r="B85" s="1" t="s">
        <v>83</v>
      </c>
      <c r="C85" s="1" t="s">
        <v>137</v>
      </c>
      <c r="D85" s="1" t="s">
        <v>174</v>
      </c>
      <c r="E85" s="1" t="s">
        <v>89</v>
      </c>
      <c r="F85" s="1" t="str">
        <f>"9788808167927"</f>
        <v>9788808167927</v>
      </c>
      <c r="G85" s="1" t="s">
        <v>191</v>
      </c>
      <c r="H85" s="1" t="s">
        <v>192</v>
      </c>
      <c r="I85" s="1" t="s">
        <v>193</v>
      </c>
      <c r="J85" s="1" t="s">
        <v>27</v>
      </c>
      <c r="K85" s="1" t="s">
        <v>190</v>
      </c>
      <c r="L85" s="1">
        <v>24.6</v>
      </c>
      <c r="M85" s="1">
        <v>2016</v>
      </c>
      <c r="N85" s="1" t="s">
        <v>29</v>
      </c>
      <c r="O85" s="1" t="s">
        <v>30</v>
      </c>
      <c r="P85" s="1" t="s">
        <v>29</v>
      </c>
    </row>
    <row r="86" spans="1:16" x14ac:dyDescent="0.3">
      <c r="A86" s="1">
        <v>4</v>
      </c>
      <c r="B86" s="1" t="s">
        <v>20</v>
      </c>
      <c r="C86" s="1" t="s">
        <v>137</v>
      </c>
      <c r="D86" s="1" t="s">
        <v>194</v>
      </c>
      <c r="E86" s="1" t="s">
        <v>133</v>
      </c>
      <c r="F86" s="1" t="str">
        <f>"9788851906283"</f>
        <v>9788851906283</v>
      </c>
      <c r="G86" s="1" t="s">
        <v>52</v>
      </c>
      <c r="H86" s="1" t="s">
        <v>140</v>
      </c>
      <c r="I86" s="1" t="s">
        <v>141</v>
      </c>
      <c r="J86" s="1" t="s">
        <v>27</v>
      </c>
      <c r="K86" s="1" t="s">
        <v>142</v>
      </c>
      <c r="L86" s="1">
        <v>19.8</v>
      </c>
      <c r="M86" s="1"/>
      <c r="N86" s="1" t="s">
        <v>29</v>
      </c>
      <c r="O86" s="1" t="s">
        <v>29</v>
      </c>
      <c r="P86" s="1" t="s">
        <v>108</v>
      </c>
    </row>
    <row r="87" spans="1:16" x14ac:dyDescent="0.3">
      <c r="A87" s="1">
        <v>4</v>
      </c>
      <c r="B87" s="1" t="s">
        <v>20</v>
      </c>
      <c r="C87" s="1" t="s">
        <v>137</v>
      </c>
      <c r="D87" s="1" t="s">
        <v>194</v>
      </c>
      <c r="E87" s="1" t="s">
        <v>118</v>
      </c>
      <c r="F87" s="1" t="str">
        <f>"9788874855698"</f>
        <v>9788874855698</v>
      </c>
      <c r="G87" s="1" t="s">
        <v>119</v>
      </c>
      <c r="H87" s="1" t="s">
        <v>120</v>
      </c>
      <c r="I87" s="1" t="s">
        <v>59</v>
      </c>
      <c r="J87" s="1" t="s">
        <v>27</v>
      </c>
      <c r="K87" s="1" t="s">
        <v>121</v>
      </c>
      <c r="L87" s="1">
        <v>22.4</v>
      </c>
      <c r="M87" s="1">
        <v>2016</v>
      </c>
      <c r="N87" s="1" t="s">
        <v>29</v>
      </c>
      <c r="O87" s="1" t="s">
        <v>29</v>
      </c>
      <c r="P87" s="1" t="s">
        <v>122</v>
      </c>
    </row>
    <row r="88" spans="1:16" x14ac:dyDescent="0.3">
      <c r="A88" s="1">
        <v>4</v>
      </c>
      <c r="B88" s="1" t="s">
        <v>20</v>
      </c>
      <c r="C88" s="1" t="s">
        <v>137</v>
      </c>
      <c r="D88" s="1" t="s">
        <v>194</v>
      </c>
      <c r="E88" s="1" t="s">
        <v>51</v>
      </c>
      <c r="F88" s="1" t="str">
        <f>"9788883611315"</f>
        <v>9788883611315</v>
      </c>
      <c r="G88" s="1" t="s">
        <v>195</v>
      </c>
      <c r="H88" s="1" t="s">
        <v>196</v>
      </c>
      <c r="I88" s="1" t="s">
        <v>197</v>
      </c>
      <c r="J88" s="1" t="s">
        <v>27</v>
      </c>
      <c r="K88" s="1" t="s">
        <v>73</v>
      </c>
      <c r="L88" s="1">
        <v>23.55</v>
      </c>
      <c r="M88" s="1"/>
      <c r="N88" s="1" t="s">
        <v>29</v>
      </c>
      <c r="O88" s="1" t="s">
        <v>30</v>
      </c>
      <c r="P88" s="1" t="s">
        <v>29</v>
      </c>
    </row>
    <row r="89" spans="1:16" x14ac:dyDescent="0.3">
      <c r="A89" s="1">
        <v>4</v>
      </c>
      <c r="B89" s="1" t="s">
        <v>20</v>
      </c>
      <c r="C89" s="1" t="s">
        <v>137</v>
      </c>
      <c r="D89" s="1" t="s">
        <v>194</v>
      </c>
      <c r="E89" s="1" t="s">
        <v>198</v>
      </c>
      <c r="F89" s="1" t="str">
        <f>"9788883611568"</f>
        <v>9788883611568</v>
      </c>
      <c r="G89" s="1" t="s">
        <v>144</v>
      </c>
      <c r="H89" s="1" t="s">
        <v>199</v>
      </c>
      <c r="I89" s="1" t="s">
        <v>146</v>
      </c>
      <c r="J89" s="1">
        <v>2</v>
      </c>
      <c r="K89" s="1" t="s">
        <v>73</v>
      </c>
      <c r="L89" s="1">
        <v>19.8</v>
      </c>
      <c r="M89" s="1"/>
      <c r="N89" s="1" t="s">
        <v>29</v>
      </c>
      <c r="O89" s="1" t="s">
        <v>29</v>
      </c>
      <c r="P89" s="1" t="s">
        <v>29</v>
      </c>
    </row>
    <row r="90" spans="1:16" x14ac:dyDescent="0.3">
      <c r="A90" s="1">
        <v>4</v>
      </c>
      <c r="B90" s="1" t="s">
        <v>20</v>
      </c>
      <c r="C90" s="1" t="s">
        <v>137</v>
      </c>
      <c r="D90" s="1" t="s">
        <v>194</v>
      </c>
      <c r="E90" s="1" t="s">
        <v>166</v>
      </c>
      <c r="F90" s="1" t="str">
        <f>"9788868893590"</f>
        <v>9788868893590</v>
      </c>
      <c r="G90" s="1" t="s">
        <v>167</v>
      </c>
      <c r="H90" s="1" t="s">
        <v>200</v>
      </c>
      <c r="I90" s="1" t="s">
        <v>169</v>
      </c>
      <c r="J90" s="1">
        <v>2</v>
      </c>
      <c r="K90" s="1" t="s">
        <v>170</v>
      </c>
      <c r="L90" s="1">
        <v>29.6</v>
      </c>
      <c r="M90" s="1"/>
      <c r="N90" s="1" t="s">
        <v>29</v>
      </c>
      <c r="O90" s="1" t="s">
        <v>30</v>
      </c>
      <c r="P90" s="1" t="s">
        <v>29</v>
      </c>
    </row>
    <row r="91" spans="1:16" x14ac:dyDescent="0.3">
      <c r="A91" s="1">
        <v>4</v>
      </c>
      <c r="B91" s="1" t="s">
        <v>20</v>
      </c>
      <c r="C91" s="1" t="s">
        <v>137</v>
      </c>
      <c r="D91" s="1" t="s">
        <v>194</v>
      </c>
      <c r="E91" s="1" t="s">
        <v>201</v>
      </c>
      <c r="F91" s="1" t="str">
        <f>"9788883612961"</f>
        <v>9788883612961</v>
      </c>
      <c r="G91" s="1" t="s">
        <v>202</v>
      </c>
      <c r="H91" s="1" t="s">
        <v>203</v>
      </c>
      <c r="I91" s="1" t="s">
        <v>49</v>
      </c>
      <c r="J91" s="1" t="s">
        <v>27</v>
      </c>
      <c r="K91" s="1" t="s">
        <v>73</v>
      </c>
      <c r="L91" s="1">
        <v>23.7</v>
      </c>
      <c r="M91" s="1"/>
      <c r="N91" s="1" t="s">
        <v>29</v>
      </c>
      <c r="O91" s="1" t="s">
        <v>30</v>
      </c>
      <c r="P91" s="1" t="s">
        <v>29</v>
      </c>
    </row>
    <row r="92" spans="1:16" x14ac:dyDescent="0.3">
      <c r="A92" s="1">
        <v>4</v>
      </c>
      <c r="B92" s="1" t="s">
        <v>20</v>
      </c>
      <c r="C92" s="1" t="s">
        <v>137</v>
      </c>
      <c r="D92" s="1" t="s">
        <v>194</v>
      </c>
      <c r="E92" s="1" t="s">
        <v>31</v>
      </c>
      <c r="F92" s="1" t="str">
        <f>"9788829846078"</f>
        <v>9788829846078</v>
      </c>
      <c r="G92" s="1" t="s">
        <v>204</v>
      </c>
      <c r="H92" s="1" t="s">
        <v>172</v>
      </c>
      <c r="I92" s="1" t="s">
        <v>205</v>
      </c>
      <c r="J92" s="1">
        <v>2</v>
      </c>
      <c r="K92" s="1" t="s">
        <v>35</v>
      </c>
      <c r="L92" s="1">
        <v>17.350000000000001</v>
      </c>
      <c r="M92" s="1"/>
      <c r="N92" s="1" t="s">
        <v>29</v>
      </c>
      <c r="O92" s="1" t="s">
        <v>29</v>
      </c>
      <c r="P92" s="1" t="s">
        <v>29</v>
      </c>
    </row>
    <row r="93" spans="1:16" x14ac:dyDescent="0.3">
      <c r="A93" s="1">
        <v>4</v>
      </c>
      <c r="B93" s="1" t="s">
        <v>20</v>
      </c>
      <c r="C93" s="1" t="s">
        <v>137</v>
      </c>
      <c r="D93" s="1" t="s">
        <v>194</v>
      </c>
      <c r="E93" s="1" t="s">
        <v>147</v>
      </c>
      <c r="F93" s="1" t="str">
        <f>"9788820349585"</f>
        <v>9788820349585</v>
      </c>
      <c r="G93" s="1" t="s">
        <v>148</v>
      </c>
      <c r="H93" s="1" t="s">
        <v>147</v>
      </c>
      <c r="I93" s="1" t="s">
        <v>149</v>
      </c>
      <c r="J93" s="1">
        <v>1</v>
      </c>
      <c r="K93" s="1" t="s">
        <v>40</v>
      </c>
      <c r="L93" s="1">
        <v>23.9</v>
      </c>
      <c r="M93" s="1"/>
      <c r="N93" s="1" t="s">
        <v>29</v>
      </c>
      <c r="O93" s="1" t="s">
        <v>29</v>
      </c>
      <c r="P93" s="1" t="s">
        <v>29</v>
      </c>
    </row>
    <row r="94" spans="1:16" x14ac:dyDescent="0.3">
      <c r="A94" s="1">
        <v>4</v>
      </c>
      <c r="B94" s="1" t="s">
        <v>20</v>
      </c>
      <c r="C94" s="1" t="s">
        <v>137</v>
      </c>
      <c r="D94" s="1" t="s">
        <v>194</v>
      </c>
      <c r="E94" s="1" t="s">
        <v>74</v>
      </c>
      <c r="F94" s="1" t="str">
        <f>"9788842110545"</f>
        <v>9788842110545</v>
      </c>
      <c r="G94" s="1" t="s">
        <v>150</v>
      </c>
      <c r="H94" s="1" t="s">
        <v>206</v>
      </c>
      <c r="I94" s="1" t="s">
        <v>207</v>
      </c>
      <c r="J94" s="1">
        <v>2</v>
      </c>
      <c r="K94" s="1" t="s">
        <v>153</v>
      </c>
      <c r="L94" s="1">
        <v>29.9</v>
      </c>
      <c r="M94" s="1"/>
      <c r="N94" s="1" t="s">
        <v>29</v>
      </c>
      <c r="O94" s="1" t="s">
        <v>30</v>
      </c>
      <c r="P94" s="1" t="s">
        <v>29</v>
      </c>
    </row>
    <row r="95" spans="1:16" x14ac:dyDescent="0.3">
      <c r="A95" s="1">
        <v>4</v>
      </c>
      <c r="B95" s="1" t="s">
        <v>20</v>
      </c>
      <c r="C95" s="1" t="s">
        <v>137</v>
      </c>
      <c r="D95" s="1" t="s">
        <v>194</v>
      </c>
      <c r="E95" s="1" t="s">
        <v>208</v>
      </c>
      <c r="F95" s="1" t="str">
        <f>"9788848258821"</f>
        <v>9788848258821</v>
      </c>
      <c r="G95" s="1" t="s">
        <v>209</v>
      </c>
      <c r="H95" s="1" t="s">
        <v>210</v>
      </c>
      <c r="I95" s="1" t="s">
        <v>211</v>
      </c>
      <c r="J95" s="1" t="s">
        <v>27</v>
      </c>
      <c r="K95" s="1" t="s">
        <v>28</v>
      </c>
      <c r="L95" s="1">
        <v>19</v>
      </c>
      <c r="M95" s="1">
        <v>2014</v>
      </c>
      <c r="N95" s="1" t="s">
        <v>29</v>
      </c>
      <c r="O95" s="1" t="s">
        <v>30</v>
      </c>
      <c r="P95" s="1" t="s">
        <v>29</v>
      </c>
    </row>
    <row r="96" spans="1:16" x14ac:dyDescent="0.3">
      <c r="A96" s="1">
        <v>4</v>
      </c>
      <c r="B96" s="1" t="s">
        <v>83</v>
      </c>
      <c r="C96" s="1" t="s">
        <v>137</v>
      </c>
      <c r="D96" s="1" t="s">
        <v>174</v>
      </c>
      <c r="E96" s="1" t="s">
        <v>51</v>
      </c>
      <c r="F96" s="1" t="str">
        <f>"9788820349721"</f>
        <v>9788820349721</v>
      </c>
      <c r="G96" s="1" t="s">
        <v>175</v>
      </c>
      <c r="H96" s="1" t="s">
        <v>176</v>
      </c>
      <c r="I96" s="1" t="s">
        <v>177</v>
      </c>
      <c r="J96" s="1" t="s">
        <v>27</v>
      </c>
      <c r="K96" s="1" t="s">
        <v>40</v>
      </c>
      <c r="L96" s="1">
        <v>25.4</v>
      </c>
      <c r="M96" s="1"/>
      <c r="N96" s="1" t="s">
        <v>29</v>
      </c>
      <c r="O96" s="1" t="s">
        <v>29</v>
      </c>
      <c r="P96" s="1" t="s">
        <v>29</v>
      </c>
    </row>
    <row r="97" spans="1:16" x14ac:dyDescent="0.3">
      <c r="A97" s="1">
        <v>4</v>
      </c>
      <c r="B97" s="1" t="s">
        <v>83</v>
      </c>
      <c r="C97" s="1" t="s">
        <v>137</v>
      </c>
      <c r="D97" s="1" t="s">
        <v>174</v>
      </c>
      <c r="E97" s="1" t="s">
        <v>133</v>
      </c>
      <c r="F97" s="1" t="str">
        <f>"9788851906283"</f>
        <v>9788851906283</v>
      </c>
      <c r="G97" s="1" t="s">
        <v>52</v>
      </c>
      <c r="H97" s="1" t="s">
        <v>140</v>
      </c>
      <c r="I97" s="1" t="s">
        <v>141</v>
      </c>
      <c r="J97" s="1" t="s">
        <v>27</v>
      </c>
      <c r="K97" s="1" t="s">
        <v>142</v>
      </c>
      <c r="L97" s="1">
        <v>19.8</v>
      </c>
      <c r="M97" s="1"/>
      <c r="N97" s="1" t="s">
        <v>29</v>
      </c>
      <c r="O97" s="1" t="s">
        <v>29</v>
      </c>
      <c r="P97" s="1" t="s">
        <v>29</v>
      </c>
    </row>
    <row r="98" spans="1:16" x14ac:dyDescent="0.3">
      <c r="A98" s="1">
        <v>4</v>
      </c>
      <c r="B98" s="1" t="s">
        <v>83</v>
      </c>
      <c r="C98" s="1" t="s">
        <v>137</v>
      </c>
      <c r="D98" s="1" t="s">
        <v>174</v>
      </c>
      <c r="E98" s="1" t="s">
        <v>118</v>
      </c>
      <c r="F98" s="1" t="str">
        <f>"9788874855698"</f>
        <v>9788874855698</v>
      </c>
      <c r="G98" s="1" t="s">
        <v>119</v>
      </c>
      <c r="H98" s="1" t="s">
        <v>120</v>
      </c>
      <c r="I98" s="1" t="s">
        <v>59</v>
      </c>
      <c r="J98" s="1" t="s">
        <v>27</v>
      </c>
      <c r="K98" s="1" t="s">
        <v>121</v>
      </c>
      <c r="L98" s="1">
        <v>22.4</v>
      </c>
      <c r="M98" s="1">
        <v>2016</v>
      </c>
      <c r="N98" s="1" t="s">
        <v>29</v>
      </c>
      <c r="O98" s="1" t="s">
        <v>29</v>
      </c>
      <c r="P98" s="1" t="s">
        <v>122</v>
      </c>
    </row>
    <row r="99" spans="1:16" x14ac:dyDescent="0.3">
      <c r="A99" s="1">
        <v>4</v>
      </c>
      <c r="B99" s="1" t="s">
        <v>83</v>
      </c>
      <c r="C99" s="1" t="s">
        <v>137</v>
      </c>
      <c r="D99" s="1" t="s">
        <v>174</v>
      </c>
      <c r="E99" s="1" t="s">
        <v>178</v>
      </c>
      <c r="F99" s="1" t="str">
        <f>"9788839531506"</f>
        <v>9788839531506</v>
      </c>
      <c r="G99" s="1" t="s">
        <v>124</v>
      </c>
      <c r="H99" s="1" t="s">
        <v>212</v>
      </c>
      <c r="I99" s="1" t="s">
        <v>49</v>
      </c>
      <c r="J99" s="1">
        <v>1</v>
      </c>
      <c r="K99" s="1" t="s">
        <v>102</v>
      </c>
      <c r="L99" s="1">
        <v>30.7</v>
      </c>
      <c r="M99" s="1"/>
      <c r="N99" s="1" t="s">
        <v>29</v>
      </c>
      <c r="O99" s="1" t="s">
        <v>29</v>
      </c>
      <c r="P99" s="1" t="s">
        <v>29</v>
      </c>
    </row>
    <row r="100" spans="1:16" x14ac:dyDescent="0.3">
      <c r="A100" s="1">
        <v>4</v>
      </c>
      <c r="B100" s="1" t="s">
        <v>83</v>
      </c>
      <c r="C100" s="1" t="s">
        <v>137</v>
      </c>
      <c r="D100" s="1" t="s">
        <v>174</v>
      </c>
      <c r="E100" s="1" t="s">
        <v>166</v>
      </c>
      <c r="F100" s="1" t="str">
        <f>"9788843415120"</f>
        <v>9788843415120</v>
      </c>
      <c r="G100" s="1" t="s">
        <v>213</v>
      </c>
      <c r="H100" s="1" t="s">
        <v>214</v>
      </c>
      <c r="I100" s="1" t="s">
        <v>215</v>
      </c>
      <c r="J100" s="1">
        <v>2</v>
      </c>
      <c r="K100" s="1" t="s">
        <v>216</v>
      </c>
      <c r="L100" s="1">
        <v>30.9</v>
      </c>
      <c r="M100" s="1"/>
      <c r="N100" s="1" t="s">
        <v>29</v>
      </c>
      <c r="O100" s="1" t="s">
        <v>30</v>
      </c>
      <c r="P100" s="1" t="s">
        <v>29</v>
      </c>
    </row>
    <row r="101" spans="1:16" x14ac:dyDescent="0.3">
      <c r="A101" s="1">
        <v>4</v>
      </c>
      <c r="B101" s="1" t="s">
        <v>83</v>
      </c>
      <c r="C101" s="1" t="s">
        <v>137</v>
      </c>
      <c r="D101" s="1" t="s">
        <v>174</v>
      </c>
      <c r="E101" s="1" t="s">
        <v>186</v>
      </c>
      <c r="F101" s="1" t="str">
        <f>"9788808820921"</f>
        <v>9788808820921</v>
      </c>
      <c r="G101" s="1" t="s">
        <v>187</v>
      </c>
      <c r="H101" s="1" t="s">
        <v>188</v>
      </c>
      <c r="I101" s="1" t="s">
        <v>189</v>
      </c>
      <c r="J101" s="1">
        <v>1</v>
      </c>
      <c r="K101" s="1" t="s">
        <v>190</v>
      </c>
      <c r="L101" s="1">
        <v>27.8</v>
      </c>
      <c r="M101" s="1"/>
      <c r="N101" s="1" t="s">
        <v>29</v>
      </c>
      <c r="O101" s="1" t="s">
        <v>29</v>
      </c>
      <c r="P101" s="1" t="s">
        <v>29</v>
      </c>
    </row>
    <row r="102" spans="1:16" x14ac:dyDescent="0.3">
      <c r="A102" s="1">
        <v>4</v>
      </c>
      <c r="B102" s="1" t="s">
        <v>83</v>
      </c>
      <c r="C102" s="1" t="s">
        <v>137</v>
      </c>
      <c r="D102" s="1" t="s">
        <v>174</v>
      </c>
      <c r="E102" s="1" t="s">
        <v>182</v>
      </c>
      <c r="F102" s="1" t="str">
        <f>"9788848262552"</f>
        <v>9788848262552</v>
      </c>
      <c r="G102" s="1" t="s">
        <v>183</v>
      </c>
      <c r="H102" s="1" t="s">
        <v>184</v>
      </c>
      <c r="I102" s="1" t="s">
        <v>217</v>
      </c>
      <c r="J102" s="1">
        <v>2</v>
      </c>
      <c r="K102" s="1" t="s">
        <v>28</v>
      </c>
      <c r="L102" s="1">
        <v>31.25</v>
      </c>
      <c r="M102" s="1">
        <v>2018</v>
      </c>
      <c r="N102" s="1" t="s">
        <v>30</v>
      </c>
      <c r="O102" s="1" t="s">
        <v>30</v>
      </c>
      <c r="P102" s="1" t="s">
        <v>29</v>
      </c>
    </row>
    <row r="103" spans="1:16" x14ac:dyDescent="0.3">
      <c r="A103" s="1">
        <v>4</v>
      </c>
      <c r="B103" s="1" t="s">
        <v>83</v>
      </c>
      <c r="C103" s="1" t="s">
        <v>137</v>
      </c>
      <c r="D103" s="1" t="s">
        <v>174</v>
      </c>
      <c r="E103" s="1" t="s">
        <v>31</v>
      </c>
      <c r="F103" s="1" t="str">
        <f>"9788829846078"</f>
        <v>9788829846078</v>
      </c>
      <c r="G103" s="1" t="s">
        <v>204</v>
      </c>
      <c r="H103" s="1" t="s">
        <v>172</v>
      </c>
      <c r="I103" s="1" t="s">
        <v>205</v>
      </c>
      <c r="J103" s="1">
        <v>2</v>
      </c>
      <c r="K103" s="1" t="s">
        <v>35</v>
      </c>
      <c r="L103" s="1">
        <v>17.350000000000001</v>
      </c>
      <c r="M103" s="1"/>
      <c r="N103" s="1" t="s">
        <v>29</v>
      </c>
      <c r="O103" s="1" t="s">
        <v>29</v>
      </c>
      <c r="P103" s="1" t="s">
        <v>108</v>
      </c>
    </row>
    <row r="104" spans="1:16" x14ac:dyDescent="0.3">
      <c r="A104" s="1">
        <v>4</v>
      </c>
      <c r="B104" s="1" t="s">
        <v>83</v>
      </c>
      <c r="C104" s="1" t="s">
        <v>137</v>
      </c>
      <c r="D104" s="1" t="s">
        <v>174</v>
      </c>
      <c r="E104" s="1" t="s">
        <v>74</v>
      </c>
      <c r="F104" s="1" t="str">
        <f>"9788842110545"</f>
        <v>9788842110545</v>
      </c>
      <c r="G104" s="1" t="s">
        <v>150</v>
      </c>
      <c r="H104" s="1" t="s">
        <v>206</v>
      </c>
      <c r="I104" s="1" t="s">
        <v>207</v>
      </c>
      <c r="J104" s="1">
        <v>2</v>
      </c>
      <c r="K104" s="1" t="s">
        <v>153</v>
      </c>
      <c r="L104" s="1">
        <v>29.9</v>
      </c>
      <c r="M104" s="1"/>
      <c r="N104" s="1" t="s">
        <v>29</v>
      </c>
      <c r="O104" s="1" t="s">
        <v>30</v>
      </c>
      <c r="P104" s="1" t="s">
        <v>29</v>
      </c>
    </row>
    <row r="105" spans="1:16" x14ac:dyDescent="0.3">
      <c r="A105" s="1">
        <v>4</v>
      </c>
      <c r="B105" s="1" t="s">
        <v>83</v>
      </c>
      <c r="C105" s="1" t="s">
        <v>137</v>
      </c>
      <c r="D105" s="1" t="s">
        <v>174</v>
      </c>
      <c r="E105" s="1" t="s">
        <v>218</v>
      </c>
      <c r="F105" s="1" t="str">
        <f>"9788823339026"</f>
        <v>9788823339026</v>
      </c>
      <c r="G105" s="1" t="s">
        <v>219</v>
      </c>
      <c r="H105" s="1" t="s">
        <v>220</v>
      </c>
      <c r="I105" s="1" t="s">
        <v>221</v>
      </c>
      <c r="J105" s="1">
        <v>1</v>
      </c>
      <c r="K105" s="1" t="s">
        <v>222</v>
      </c>
      <c r="L105" s="1">
        <v>16.899999999999999</v>
      </c>
      <c r="M105" s="1"/>
      <c r="N105" s="1" t="s">
        <v>29</v>
      </c>
      <c r="O105" s="1" t="s">
        <v>29</v>
      </c>
      <c r="P105" s="1" t="s">
        <v>29</v>
      </c>
    </row>
    <row r="106" spans="1:16" x14ac:dyDescent="0.3">
      <c r="A106" s="1">
        <v>4</v>
      </c>
      <c r="B106" s="1" t="s">
        <v>83</v>
      </c>
      <c r="C106" s="1" t="s">
        <v>137</v>
      </c>
      <c r="D106" s="1" t="s">
        <v>174</v>
      </c>
      <c r="E106" s="1" t="s">
        <v>89</v>
      </c>
      <c r="F106" s="1" t="str">
        <f>"9788808167927"</f>
        <v>9788808167927</v>
      </c>
      <c r="G106" s="1" t="s">
        <v>191</v>
      </c>
      <c r="H106" s="1" t="s">
        <v>192</v>
      </c>
      <c r="I106" s="1" t="s">
        <v>193</v>
      </c>
      <c r="J106" s="1" t="s">
        <v>27</v>
      </c>
      <c r="K106" s="1" t="s">
        <v>190</v>
      </c>
      <c r="L106" s="1">
        <v>24.6</v>
      </c>
      <c r="M106" s="1"/>
      <c r="N106" s="1" t="s">
        <v>29</v>
      </c>
      <c r="O106" s="1" t="s">
        <v>29</v>
      </c>
      <c r="P106" s="1" t="s">
        <v>29</v>
      </c>
    </row>
    <row r="107" spans="1:16" x14ac:dyDescent="0.3">
      <c r="A107" s="1">
        <v>5</v>
      </c>
      <c r="B107" s="1" t="s">
        <v>20</v>
      </c>
      <c r="C107" s="1" t="s">
        <v>137</v>
      </c>
      <c r="D107" s="1" t="s">
        <v>194</v>
      </c>
      <c r="E107" s="1" t="s">
        <v>133</v>
      </c>
      <c r="F107" s="1" t="str">
        <f>"9788851906283"</f>
        <v>9788851906283</v>
      </c>
      <c r="G107" s="1" t="s">
        <v>52</v>
      </c>
      <c r="H107" s="1" t="s">
        <v>140</v>
      </c>
      <c r="I107" s="1" t="s">
        <v>141</v>
      </c>
      <c r="J107" s="1" t="s">
        <v>27</v>
      </c>
      <c r="K107" s="1" t="s">
        <v>142</v>
      </c>
      <c r="L107" s="1">
        <v>19.8</v>
      </c>
      <c r="M107" s="1"/>
      <c r="N107" s="1" t="s">
        <v>29</v>
      </c>
      <c r="O107" s="1" t="s">
        <v>29</v>
      </c>
      <c r="P107" s="1" t="s">
        <v>29</v>
      </c>
    </row>
    <row r="108" spans="1:16" x14ac:dyDescent="0.3">
      <c r="A108" s="1">
        <v>5</v>
      </c>
      <c r="B108" s="1" t="s">
        <v>20</v>
      </c>
      <c r="C108" s="1" t="s">
        <v>137</v>
      </c>
      <c r="D108" s="1" t="s">
        <v>194</v>
      </c>
      <c r="E108" s="1" t="s">
        <v>223</v>
      </c>
      <c r="F108" s="1" t="str">
        <f>"9788849470802"</f>
        <v>9788849470802</v>
      </c>
      <c r="G108" s="1" t="s">
        <v>224</v>
      </c>
      <c r="H108" s="1" t="s">
        <v>225</v>
      </c>
      <c r="I108" s="1" t="s">
        <v>49</v>
      </c>
      <c r="J108" s="1" t="s">
        <v>27</v>
      </c>
      <c r="K108" s="1" t="s">
        <v>226</v>
      </c>
      <c r="L108" s="1">
        <v>32.65</v>
      </c>
      <c r="M108" s="1"/>
      <c r="N108" s="1" t="s">
        <v>29</v>
      </c>
      <c r="O108" s="1" t="s">
        <v>29</v>
      </c>
      <c r="P108" s="1" t="s">
        <v>29</v>
      </c>
    </row>
    <row r="109" spans="1:16" x14ac:dyDescent="0.3">
      <c r="A109" s="1">
        <v>5</v>
      </c>
      <c r="B109" s="1" t="s">
        <v>20</v>
      </c>
      <c r="C109" s="1" t="s">
        <v>137</v>
      </c>
      <c r="D109" s="1" t="s">
        <v>194</v>
      </c>
      <c r="E109" s="1" t="s">
        <v>118</v>
      </c>
      <c r="F109" s="1" t="str">
        <f>"9788874855698"</f>
        <v>9788874855698</v>
      </c>
      <c r="G109" s="1" t="s">
        <v>119</v>
      </c>
      <c r="H109" s="1" t="s">
        <v>120</v>
      </c>
      <c r="I109" s="1" t="s">
        <v>59</v>
      </c>
      <c r="J109" s="1" t="s">
        <v>27</v>
      </c>
      <c r="K109" s="1" t="s">
        <v>121</v>
      </c>
      <c r="L109" s="1">
        <v>22.4</v>
      </c>
      <c r="M109" s="1">
        <v>2016</v>
      </c>
      <c r="N109" s="1" t="s">
        <v>29</v>
      </c>
      <c r="O109" s="1" t="s">
        <v>29</v>
      </c>
      <c r="P109" s="1" t="s">
        <v>122</v>
      </c>
    </row>
    <row r="110" spans="1:16" x14ac:dyDescent="0.3">
      <c r="A110" s="1">
        <v>5</v>
      </c>
      <c r="B110" s="1" t="s">
        <v>20</v>
      </c>
      <c r="C110" s="1" t="s">
        <v>137</v>
      </c>
      <c r="D110" s="1" t="s">
        <v>194</v>
      </c>
      <c r="E110" s="1" t="s">
        <v>51</v>
      </c>
      <c r="F110" s="1" t="str">
        <f>"9788883611315"</f>
        <v>9788883611315</v>
      </c>
      <c r="G110" s="1" t="s">
        <v>195</v>
      </c>
      <c r="H110" s="1" t="s">
        <v>196</v>
      </c>
      <c r="I110" s="1" t="s">
        <v>197</v>
      </c>
      <c r="J110" s="1" t="s">
        <v>27</v>
      </c>
      <c r="K110" s="1" t="s">
        <v>73</v>
      </c>
      <c r="L110" s="1">
        <v>23.55</v>
      </c>
      <c r="M110" s="1"/>
      <c r="N110" s="1" t="s">
        <v>29</v>
      </c>
      <c r="O110" s="1" t="s">
        <v>29</v>
      </c>
      <c r="P110" s="1" t="s">
        <v>29</v>
      </c>
    </row>
    <row r="111" spans="1:16" x14ac:dyDescent="0.3">
      <c r="A111" s="1">
        <v>5</v>
      </c>
      <c r="B111" s="1" t="s">
        <v>20</v>
      </c>
      <c r="C111" s="1" t="s">
        <v>137</v>
      </c>
      <c r="D111" s="1" t="s">
        <v>194</v>
      </c>
      <c r="E111" s="1" t="s">
        <v>166</v>
      </c>
      <c r="F111" s="1" t="str">
        <f>"9788843415137"</f>
        <v>9788843415137</v>
      </c>
      <c r="G111" s="1" t="s">
        <v>213</v>
      </c>
      <c r="H111" s="1" t="s">
        <v>214</v>
      </c>
      <c r="I111" s="1" t="s">
        <v>227</v>
      </c>
      <c r="J111" s="1">
        <v>3</v>
      </c>
      <c r="K111" s="1" t="s">
        <v>216</v>
      </c>
      <c r="L111" s="1">
        <v>35.4</v>
      </c>
      <c r="M111" s="1"/>
      <c r="N111" s="1" t="s">
        <v>29</v>
      </c>
      <c r="O111" s="1" t="s">
        <v>30</v>
      </c>
      <c r="P111" s="1" t="s">
        <v>29</v>
      </c>
    </row>
    <row r="112" spans="1:16" x14ac:dyDescent="0.3">
      <c r="A112" s="1">
        <v>5</v>
      </c>
      <c r="B112" s="1" t="s">
        <v>20</v>
      </c>
      <c r="C112" s="1" t="s">
        <v>137</v>
      </c>
      <c r="D112" s="1" t="s">
        <v>194</v>
      </c>
      <c r="E112" s="1" t="s">
        <v>31</v>
      </c>
      <c r="F112" s="1" t="str">
        <f>"9788829837137"</f>
        <v>9788829837137</v>
      </c>
      <c r="G112" s="1" t="s">
        <v>228</v>
      </c>
      <c r="H112" s="1" t="s">
        <v>229</v>
      </c>
      <c r="I112" s="1" t="s">
        <v>49</v>
      </c>
      <c r="J112" s="1">
        <v>3</v>
      </c>
      <c r="K112" s="1" t="s">
        <v>35</v>
      </c>
      <c r="L112" s="1">
        <v>28.55</v>
      </c>
      <c r="M112" s="1"/>
      <c r="N112" s="1" t="s">
        <v>29</v>
      </c>
      <c r="O112" s="1" t="s">
        <v>30</v>
      </c>
      <c r="P112" s="1" t="s">
        <v>29</v>
      </c>
    </row>
    <row r="113" spans="1:16" x14ac:dyDescent="0.3">
      <c r="A113" s="1">
        <v>5</v>
      </c>
      <c r="B113" s="1" t="s">
        <v>20</v>
      </c>
      <c r="C113" s="1" t="s">
        <v>137</v>
      </c>
      <c r="D113" s="1" t="s">
        <v>194</v>
      </c>
      <c r="E113" s="1" t="s">
        <v>74</v>
      </c>
      <c r="F113" s="1" t="str">
        <f>"9788842110552"</f>
        <v>9788842110552</v>
      </c>
      <c r="G113" s="1" t="s">
        <v>150</v>
      </c>
      <c r="H113" s="1" t="s">
        <v>230</v>
      </c>
      <c r="I113" s="1" t="s">
        <v>231</v>
      </c>
      <c r="J113" s="1">
        <v>3</v>
      </c>
      <c r="K113" s="1" t="s">
        <v>153</v>
      </c>
      <c r="L113" s="1">
        <v>30.9</v>
      </c>
      <c r="M113" s="1"/>
      <c r="N113" s="1" t="s">
        <v>29</v>
      </c>
      <c r="O113" s="1" t="s">
        <v>30</v>
      </c>
      <c r="P113" s="1" t="s">
        <v>29</v>
      </c>
    </row>
    <row r="114" spans="1:16" x14ac:dyDescent="0.3">
      <c r="A114" s="1">
        <v>5</v>
      </c>
      <c r="B114" s="1" t="s">
        <v>20</v>
      </c>
      <c r="C114" s="1" t="s">
        <v>137</v>
      </c>
      <c r="D114" s="1" t="s">
        <v>194</v>
      </c>
      <c r="E114" s="1" t="s">
        <v>232</v>
      </c>
      <c r="F114" s="1" t="str">
        <f>"9788842552079"</f>
        <v>9788842552079</v>
      </c>
      <c r="G114" s="1" t="s">
        <v>233</v>
      </c>
      <c r="H114" s="1" t="s">
        <v>232</v>
      </c>
      <c r="I114" s="1" t="s">
        <v>234</v>
      </c>
      <c r="J114" s="1" t="s">
        <v>27</v>
      </c>
      <c r="K114" s="1" t="s">
        <v>235</v>
      </c>
      <c r="L114" s="1">
        <v>13.9</v>
      </c>
      <c r="M114" s="1">
        <v>2014</v>
      </c>
      <c r="N114" s="1" t="s">
        <v>29</v>
      </c>
      <c r="O114" s="1" t="s">
        <v>30</v>
      </c>
      <c r="P114" s="1" t="s">
        <v>29</v>
      </c>
    </row>
    <row r="115" spans="1:16" x14ac:dyDescent="0.3">
      <c r="A115" s="1">
        <v>5</v>
      </c>
      <c r="B115" s="1" t="s">
        <v>20</v>
      </c>
      <c r="C115" s="1" t="s">
        <v>137</v>
      </c>
      <c r="D115" s="1" t="s">
        <v>194</v>
      </c>
      <c r="E115" s="1" t="s">
        <v>236</v>
      </c>
      <c r="F115" s="1" t="str">
        <f>"9788820351502"</f>
        <v>9788820351502</v>
      </c>
      <c r="G115" s="1" t="s">
        <v>148</v>
      </c>
      <c r="H115" s="1" t="s">
        <v>147</v>
      </c>
      <c r="I115" s="1" t="s">
        <v>149</v>
      </c>
      <c r="J115" s="1">
        <v>2</v>
      </c>
      <c r="K115" s="1" t="s">
        <v>40</v>
      </c>
      <c r="L115" s="1">
        <v>19.5</v>
      </c>
      <c r="M115" s="1">
        <v>2014</v>
      </c>
      <c r="N115" s="1" t="s">
        <v>29</v>
      </c>
      <c r="O115" s="1" t="s">
        <v>30</v>
      </c>
      <c r="P115" s="1" t="s">
        <v>29</v>
      </c>
    </row>
    <row r="116" spans="1:16" x14ac:dyDescent="0.3">
      <c r="A116" s="1">
        <v>5</v>
      </c>
      <c r="B116" s="1" t="s">
        <v>20</v>
      </c>
      <c r="C116" s="1" t="s">
        <v>137</v>
      </c>
      <c r="D116" s="1" t="s">
        <v>194</v>
      </c>
      <c r="E116" s="1" t="s">
        <v>208</v>
      </c>
      <c r="F116" s="1" t="str">
        <f>"9788848258821"</f>
        <v>9788848258821</v>
      </c>
      <c r="G116" s="1" t="s">
        <v>209</v>
      </c>
      <c r="H116" s="1" t="s">
        <v>210</v>
      </c>
      <c r="I116" s="1" t="s">
        <v>211</v>
      </c>
      <c r="J116" s="1" t="s">
        <v>27</v>
      </c>
      <c r="K116" s="1" t="s">
        <v>28</v>
      </c>
      <c r="L116" s="1">
        <v>19</v>
      </c>
      <c r="M116" s="1">
        <v>2014</v>
      </c>
      <c r="N116" s="1" t="s">
        <v>29</v>
      </c>
      <c r="O116" s="1" t="s">
        <v>29</v>
      </c>
      <c r="P116" s="1" t="s">
        <v>29</v>
      </c>
    </row>
    <row r="117" spans="1:16" x14ac:dyDescent="0.3">
      <c r="A117" s="1">
        <v>5</v>
      </c>
      <c r="B117" s="1" t="s">
        <v>20</v>
      </c>
      <c r="C117" s="1" t="s">
        <v>137</v>
      </c>
      <c r="D117" s="1" t="s">
        <v>194</v>
      </c>
      <c r="E117" s="1" t="s">
        <v>201</v>
      </c>
      <c r="F117" s="1" t="str">
        <f>"9788883612336"</f>
        <v>9788883612336</v>
      </c>
      <c r="G117" s="1" t="s">
        <v>202</v>
      </c>
      <c r="H117" s="1" t="s">
        <v>203</v>
      </c>
      <c r="I117" s="1" t="s">
        <v>237</v>
      </c>
      <c r="J117" s="1" t="s">
        <v>27</v>
      </c>
      <c r="K117" s="1" t="s">
        <v>73</v>
      </c>
      <c r="L117" s="1">
        <v>23.2</v>
      </c>
      <c r="M117" s="1">
        <v>2015</v>
      </c>
      <c r="N117" s="1" t="s">
        <v>29</v>
      </c>
      <c r="O117" s="1" t="s">
        <v>30</v>
      </c>
      <c r="P117" s="1" t="s">
        <v>29</v>
      </c>
    </row>
    <row r="118" spans="1:16" x14ac:dyDescent="0.3">
      <c r="A118" s="1">
        <v>5</v>
      </c>
      <c r="B118" s="1" t="s">
        <v>83</v>
      </c>
      <c r="C118" s="1" t="s">
        <v>137</v>
      </c>
      <c r="D118" s="1" t="s">
        <v>174</v>
      </c>
      <c r="E118" s="1" t="s">
        <v>51</v>
      </c>
      <c r="F118" s="1" t="str">
        <f>"9788820349721"</f>
        <v>9788820349721</v>
      </c>
      <c r="G118" s="1" t="s">
        <v>175</v>
      </c>
      <c r="H118" s="1" t="s">
        <v>176</v>
      </c>
      <c r="I118" s="1" t="s">
        <v>177</v>
      </c>
      <c r="J118" s="1" t="s">
        <v>27</v>
      </c>
      <c r="K118" s="1" t="s">
        <v>40</v>
      </c>
      <c r="L118" s="1">
        <v>25.4</v>
      </c>
      <c r="M118" s="1"/>
      <c r="N118" s="1" t="s">
        <v>29</v>
      </c>
      <c r="O118" s="1" t="s">
        <v>29</v>
      </c>
      <c r="P118" s="1" t="s">
        <v>29</v>
      </c>
    </row>
    <row r="119" spans="1:16" x14ac:dyDescent="0.3">
      <c r="A119" s="1">
        <v>5</v>
      </c>
      <c r="B119" s="1" t="s">
        <v>83</v>
      </c>
      <c r="C119" s="1" t="s">
        <v>137</v>
      </c>
      <c r="D119" s="1" t="s">
        <v>174</v>
      </c>
      <c r="E119" s="1" t="s">
        <v>89</v>
      </c>
      <c r="F119" s="1" t="str">
        <f>"9788808167927"</f>
        <v>9788808167927</v>
      </c>
      <c r="G119" s="1" t="s">
        <v>191</v>
      </c>
      <c r="H119" s="1" t="s">
        <v>192</v>
      </c>
      <c r="I119" s="1" t="s">
        <v>193</v>
      </c>
      <c r="J119" s="1" t="s">
        <v>27</v>
      </c>
      <c r="K119" s="1" t="s">
        <v>190</v>
      </c>
      <c r="L119" s="1">
        <v>24.6</v>
      </c>
      <c r="M119" s="1"/>
      <c r="N119" s="1" t="s">
        <v>29</v>
      </c>
      <c r="O119" s="1" t="s">
        <v>29</v>
      </c>
      <c r="P119" s="1" t="s">
        <v>29</v>
      </c>
    </row>
    <row r="120" spans="1:16" x14ac:dyDescent="0.3">
      <c r="A120" s="1">
        <v>5</v>
      </c>
      <c r="B120" s="1" t="s">
        <v>83</v>
      </c>
      <c r="C120" s="1" t="s">
        <v>137</v>
      </c>
      <c r="D120" s="1" t="s">
        <v>174</v>
      </c>
      <c r="E120" s="1" t="s">
        <v>178</v>
      </c>
      <c r="F120" s="1" t="str">
        <f>"9788839527332"</f>
        <v>9788839527332</v>
      </c>
      <c r="G120" s="1" t="s">
        <v>238</v>
      </c>
      <c r="H120" s="1" t="s">
        <v>239</v>
      </c>
      <c r="I120" s="1" t="s">
        <v>240</v>
      </c>
      <c r="J120" s="1">
        <v>2</v>
      </c>
      <c r="K120" s="1" t="s">
        <v>102</v>
      </c>
      <c r="L120" s="1">
        <v>22.6</v>
      </c>
      <c r="M120" s="1">
        <v>2018</v>
      </c>
      <c r="N120" s="1" t="s">
        <v>30</v>
      </c>
      <c r="O120" s="1" t="s">
        <v>30</v>
      </c>
      <c r="P120" s="1" t="s">
        <v>29</v>
      </c>
    </row>
    <row r="121" spans="1:16" x14ac:dyDescent="0.3">
      <c r="A121" s="1">
        <v>5</v>
      </c>
      <c r="B121" s="1" t="s">
        <v>83</v>
      </c>
      <c r="C121" s="1" t="s">
        <v>137</v>
      </c>
      <c r="D121" s="1" t="s">
        <v>174</v>
      </c>
      <c r="E121" s="1" t="s">
        <v>31</v>
      </c>
      <c r="F121" s="1" t="str">
        <f>"9788829837137"</f>
        <v>9788829837137</v>
      </c>
      <c r="G121" s="1" t="s">
        <v>228</v>
      </c>
      <c r="H121" s="1" t="s">
        <v>229</v>
      </c>
      <c r="I121" s="1" t="s">
        <v>49</v>
      </c>
      <c r="J121" s="1">
        <v>3</v>
      </c>
      <c r="K121" s="1" t="s">
        <v>35</v>
      </c>
      <c r="L121" s="1">
        <v>28.55</v>
      </c>
      <c r="M121" s="1"/>
      <c r="N121" s="1" t="s">
        <v>29</v>
      </c>
      <c r="O121" s="1" t="s">
        <v>30</v>
      </c>
      <c r="P121" s="1" t="s">
        <v>29</v>
      </c>
    </row>
    <row r="122" spans="1:16" x14ac:dyDescent="0.3">
      <c r="A122" s="1">
        <v>5</v>
      </c>
      <c r="B122" s="1" t="s">
        <v>83</v>
      </c>
      <c r="C122" s="1" t="s">
        <v>137</v>
      </c>
      <c r="D122" s="1" t="s">
        <v>174</v>
      </c>
      <c r="E122" s="1" t="s">
        <v>182</v>
      </c>
      <c r="F122" s="1" t="str">
        <f>"9788848262552"</f>
        <v>9788848262552</v>
      </c>
      <c r="G122" s="1" t="s">
        <v>183</v>
      </c>
      <c r="H122" s="1" t="s">
        <v>184</v>
      </c>
      <c r="I122" s="1" t="s">
        <v>217</v>
      </c>
      <c r="J122" s="1">
        <v>2</v>
      </c>
      <c r="K122" s="1" t="s">
        <v>28</v>
      </c>
      <c r="L122" s="1">
        <v>31.25</v>
      </c>
      <c r="M122" s="1">
        <v>2018</v>
      </c>
      <c r="N122" s="1" t="s">
        <v>30</v>
      </c>
      <c r="O122" s="1" t="s">
        <v>30</v>
      </c>
      <c r="P122" s="1" t="s">
        <v>29</v>
      </c>
    </row>
    <row r="123" spans="1:16" x14ac:dyDescent="0.3">
      <c r="A123" s="1">
        <v>5</v>
      </c>
      <c r="B123" s="1" t="s">
        <v>83</v>
      </c>
      <c r="C123" s="1" t="s">
        <v>137</v>
      </c>
      <c r="D123" s="1" t="s">
        <v>174</v>
      </c>
      <c r="E123" s="1" t="s">
        <v>133</v>
      </c>
      <c r="F123" s="1" t="str">
        <f>"9788851906283"</f>
        <v>9788851906283</v>
      </c>
      <c r="G123" s="1" t="s">
        <v>52</v>
      </c>
      <c r="H123" s="1" t="s">
        <v>140</v>
      </c>
      <c r="I123" s="1" t="s">
        <v>141</v>
      </c>
      <c r="J123" s="1" t="s">
        <v>27</v>
      </c>
      <c r="K123" s="1" t="s">
        <v>142</v>
      </c>
      <c r="L123" s="1">
        <v>19.8</v>
      </c>
      <c r="M123" s="1"/>
      <c r="N123" s="1" t="s">
        <v>29</v>
      </c>
      <c r="O123" s="1" t="s">
        <v>29</v>
      </c>
      <c r="P123" s="1" t="s">
        <v>29</v>
      </c>
    </row>
    <row r="124" spans="1:16" x14ac:dyDescent="0.3">
      <c r="A124" s="1">
        <v>5</v>
      </c>
      <c r="B124" s="1" t="s">
        <v>83</v>
      </c>
      <c r="C124" s="1" t="s">
        <v>137</v>
      </c>
      <c r="D124" s="1" t="s">
        <v>174</v>
      </c>
      <c r="E124" s="1" t="s">
        <v>118</v>
      </c>
      <c r="F124" s="1" t="str">
        <f>"9788874855698"</f>
        <v>9788874855698</v>
      </c>
      <c r="G124" s="1" t="s">
        <v>119</v>
      </c>
      <c r="H124" s="1" t="s">
        <v>120</v>
      </c>
      <c r="I124" s="1" t="s">
        <v>59</v>
      </c>
      <c r="J124" s="1" t="s">
        <v>27</v>
      </c>
      <c r="K124" s="1" t="s">
        <v>121</v>
      </c>
      <c r="L124" s="1">
        <v>22.4</v>
      </c>
      <c r="M124" s="1">
        <v>2016</v>
      </c>
      <c r="N124" s="1" t="s">
        <v>29</v>
      </c>
      <c r="O124" s="1" t="s">
        <v>29</v>
      </c>
      <c r="P124" s="1" t="s">
        <v>122</v>
      </c>
    </row>
    <row r="125" spans="1:16" x14ac:dyDescent="0.3">
      <c r="A125" s="1">
        <v>5</v>
      </c>
      <c r="B125" s="1" t="s">
        <v>83</v>
      </c>
      <c r="C125" s="1" t="s">
        <v>137</v>
      </c>
      <c r="D125" s="1" t="s">
        <v>174</v>
      </c>
      <c r="E125" s="1" t="s">
        <v>166</v>
      </c>
      <c r="F125" s="1" t="str">
        <f>"9788843415137"</f>
        <v>9788843415137</v>
      </c>
      <c r="G125" s="1" t="s">
        <v>213</v>
      </c>
      <c r="H125" s="1" t="s">
        <v>214</v>
      </c>
      <c r="I125" s="1" t="s">
        <v>227</v>
      </c>
      <c r="J125" s="1">
        <v>3</v>
      </c>
      <c r="K125" s="1" t="s">
        <v>216</v>
      </c>
      <c r="L125" s="1">
        <v>35.4</v>
      </c>
      <c r="M125" s="1"/>
      <c r="N125" s="1" t="s">
        <v>29</v>
      </c>
      <c r="O125" s="1" t="s">
        <v>30</v>
      </c>
      <c r="P125" s="1" t="s">
        <v>29</v>
      </c>
    </row>
    <row r="126" spans="1:16" x14ac:dyDescent="0.3">
      <c r="A126" s="1">
        <v>5</v>
      </c>
      <c r="B126" s="1" t="s">
        <v>83</v>
      </c>
      <c r="C126" s="1" t="s">
        <v>137</v>
      </c>
      <c r="D126" s="1" t="s">
        <v>174</v>
      </c>
      <c r="E126" s="1" t="s">
        <v>74</v>
      </c>
      <c r="F126" s="1" t="str">
        <f>"9788842110552"</f>
        <v>9788842110552</v>
      </c>
      <c r="G126" s="1" t="s">
        <v>150</v>
      </c>
      <c r="H126" s="1" t="s">
        <v>230</v>
      </c>
      <c r="I126" s="1" t="s">
        <v>231</v>
      </c>
      <c r="J126" s="1">
        <v>3</v>
      </c>
      <c r="K126" s="1" t="s">
        <v>153</v>
      </c>
      <c r="L126" s="1">
        <v>30.9</v>
      </c>
      <c r="M126" s="1"/>
      <c r="N126" s="1" t="s">
        <v>29</v>
      </c>
      <c r="O126" s="1" t="s">
        <v>30</v>
      </c>
      <c r="P126" s="1" t="s">
        <v>29</v>
      </c>
    </row>
    <row r="127" spans="1:16" x14ac:dyDescent="0.3">
      <c r="A127" s="1">
        <v>5</v>
      </c>
      <c r="B127" s="1" t="s">
        <v>83</v>
      </c>
      <c r="C127" s="1" t="s">
        <v>137</v>
      </c>
      <c r="D127" s="1" t="s">
        <v>174</v>
      </c>
      <c r="E127" s="1" t="s">
        <v>218</v>
      </c>
      <c r="F127" s="1" t="str">
        <f>"9788823339071"</f>
        <v>9788823339071</v>
      </c>
      <c r="G127" s="1" t="s">
        <v>219</v>
      </c>
      <c r="H127" s="1" t="s">
        <v>241</v>
      </c>
      <c r="I127" s="1" t="s">
        <v>242</v>
      </c>
      <c r="J127" s="1">
        <v>2</v>
      </c>
      <c r="K127" s="1" t="s">
        <v>222</v>
      </c>
      <c r="L127" s="1">
        <v>17.8</v>
      </c>
      <c r="M127" s="1"/>
      <c r="N127" s="1" t="s">
        <v>29</v>
      </c>
      <c r="O127" s="1" t="s">
        <v>30</v>
      </c>
      <c r="P127" s="1" t="s">
        <v>29</v>
      </c>
    </row>
    <row r="128" spans="1:16" x14ac:dyDescent="0.3">
      <c r="A128" s="1">
        <v>5</v>
      </c>
      <c r="B128" s="1" t="s">
        <v>83</v>
      </c>
      <c r="C128" s="1" t="s">
        <v>137</v>
      </c>
      <c r="D128" s="1" t="s">
        <v>174</v>
      </c>
      <c r="E128" s="1" t="s">
        <v>186</v>
      </c>
      <c r="F128" s="1" t="str">
        <f>"9788808616371"</f>
        <v>9788808616371</v>
      </c>
      <c r="G128" s="1" t="s">
        <v>243</v>
      </c>
      <c r="H128" s="1" t="s">
        <v>188</v>
      </c>
      <c r="I128" s="1" t="s">
        <v>244</v>
      </c>
      <c r="J128" s="1">
        <v>2</v>
      </c>
      <c r="K128" s="1" t="s">
        <v>190</v>
      </c>
      <c r="L128" s="1">
        <v>19.399999999999999</v>
      </c>
      <c r="M128" s="1">
        <v>2017</v>
      </c>
      <c r="N128" s="1" t="s">
        <v>29</v>
      </c>
      <c r="O128" s="1" t="s">
        <v>30</v>
      </c>
      <c r="P128" s="1" t="s">
        <v>29</v>
      </c>
    </row>
  </sheetData>
  <autoFilter ref="A8:P129"/>
  <pageMargins left="0.70866141732283472" right="0.70866141732283472" top="0.74803149606299213" bottom="0.74803149606299213" header="0.31496062992125984" footer="0.31496062992125984"/>
  <pageSetup paperSize="8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StampeEXCEL(7)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Pc16</dc:creator>
  <cp:lastModifiedBy>Pc16</cp:lastModifiedBy>
  <cp:lastPrinted>2018-06-20T13:37:11Z</cp:lastPrinted>
  <dcterms:created xsi:type="dcterms:W3CDTF">2018-06-20T08:40:07Z</dcterms:created>
  <dcterms:modified xsi:type="dcterms:W3CDTF">2018-07-12T10:53:56Z</dcterms:modified>
</cp:coreProperties>
</file>